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21.xml" ContentType="application/vnd.openxmlformats-officedocument.spreadsheetml.table+xml"/>
  <Override PartName="/xl/tables/table19.xml" ContentType="application/vnd.openxmlformats-officedocument.spreadsheetml.table+xml"/>
  <Override PartName="/xl/tables/table42.xml" ContentType="application/vnd.openxmlformats-officedocument.spreadsheetml.table+xml"/>
  <Override PartName="/xl/tables/table63.xml" ContentType="application/vnd.openxmlformats-officedocument.spreadsheetml.table+xml"/>
  <Override PartName="/xl/tables/table20.xml" ContentType="application/vnd.openxmlformats-officedocument.spreadsheetml.table+xml"/>
  <Override PartName="/xl/tables/table41.xml" ContentType="application/vnd.openxmlformats-officedocument.spreadsheetml.table+xml"/>
  <Override PartName="/xl/tables/table62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61.xml" ContentType="application/vnd.openxmlformats-officedocument.spreadsheetml.table+xml"/>
  <Override PartName="/xl/tables/table18.xml" ContentType="application/vnd.openxmlformats-officedocument.spreadsheetml.table+xml"/>
  <Override PartName="/xl/tables/table39.xml" ContentType="application/vnd.openxmlformats-officedocument.spreadsheetml.table+xml"/>
  <Override PartName="/xl/tables/table60.xml" ContentType="application/vnd.openxmlformats-officedocument.spreadsheetml.table+xml"/>
  <Override PartName="/xl/tables/table17.xml" ContentType="application/vnd.openxmlformats-officedocument.spreadsheetml.table+xml"/>
  <Override PartName="/xl/tables/table38.xml" ContentType="application/vnd.openxmlformats-officedocument.spreadsheetml.table+xml"/>
  <Override PartName="/xl/tables/table59.xml" ContentType="application/vnd.openxmlformats-officedocument.spreadsheetml.table+xml"/>
  <Override PartName="/xl/tables/table16.xml" ContentType="application/vnd.openxmlformats-officedocument.spreadsheetml.table+xml"/>
  <Override PartName="/xl/tables/table37.xml" ContentType="application/vnd.openxmlformats-officedocument.spreadsheetml.table+xml"/>
  <Override PartName="/xl/tables/table58.xml" ContentType="application/vnd.openxmlformats-officedocument.spreadsheetml.table+xml"/>
  <Override PartName="/xl/tables/table15.xml" ContentType="application/vnd.openxmlformats-officedocument.spreadsheetml.table+xml"/>
  <Override PartName="/xl/tables/table36.xml" ContentType="application/vnd.openxmlformats-officedocument.spreadsheetml.table+xml"/>
  <Override PartName="/xl/tables/table57.xml" ContentType="application/vnd.openxmlformats-officedocument.spreadsheetml.table+xml"/>
  <Override PartName="/xl/tables/table14.xml" ContentType="application/vnd.openxmlformats-officedocument.spreadsheetml.table+xml"/>
  <Override PartName="/xl/tables/table35.xml" ContentType="application/vnd.openxmlformats-officedocument.spreadsheetml.table+xml"/>
  <Override PartName="/xl/tables/table56.xml" ContentType="application/vnd.openxmlformats-officedocument.spreadsheetml.table+xml"/>
  <Override PartName="/xl/tables/table13.xml" ContentType="application/vnd.openxmlformats-officedocument.spreadsheetml.table+xml"/>
  <Override PartName="/xl/tables/table34.xml" ContentType="application/vnd.openxmlformats-officedocument.spreadsheetml.table+xml"/>
  <Override PartName="/xl/tables/table55.xml" ContentType="application/vnd.openxmlformats-officedocument.spreadsheetml.table+xml"/>
  <Override PartName="/xl/tables/table12.xml" ContentType="application/vnd.openxmlformats-officedocument.spreadsheetml.table+xml"/>
  <Override PartName="/xl/tables/table33.xml" ContentType="application/vnd.openxmlformats-officedocument.spreadsheetml.table+xml"/>
  <Override PartName="/xl/tables/table54.xml" ContentType="application/vnd.openxmlformats-officedocument.spreadsheetml.table+xml"/>
  <Override PartName="/xl/tables/table11.xml" ContentType="application/vnd.openxmlformats-officedocument.spreadsheetml.table+xml"/>
  <Override PartName="/xl/tables/table32.xml" ContentType="application/vnd.openxmlformats-officedocument.spreadsheetml.table+xml"/>
  <Override PartName="/xl/tables/table53.xml" ContentType="application/vnd.openxmlformats-officedocument.spreadsheetml.table+xml"/>
  <Override PartName="/xl/tables/table10.xml" ContentType="application/vnd.openxmlformats-officedocument.spreadsheetml.table+xml"/>
  <Override PartName="/xl/tables/table31.xml" ContentType="application/vnd.openxmlformats-officedocument.spreadsheetml.table+xml"/>
  <Override PartName="/xl/tables/table52.xml" ContentType="application/vnd.openxmlformats-officedocument.spreadsheetml.table+xml"/>
  <Override PartName="/xl/tables/table30.xml" ContentType="application/vnd.openxmlformats-officedocument.spreadsheetml.table+xml"/>
  <Override PartName="/xl/tables/table51.xml" ContentType="application/vnd.openxmlformats-officedocument.spreadsheetml.table+xml"/>
  <Override PartName="/xl/tables/table29.xml" ContentType="application/vnd.openxmlformats-officedocument.spreadsheetml.table+xml"/>
  <Override PartName="/xl/tables/table8.xml" ContentType="application/vnd.openxmlformats-officedocument.spreadsheetml.table+xml"/>
  <Override PartName="/xl/tables/table50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49.xml" ContentType="application/vnd.openxmlformats-officedocument.spreadsheetml.table+xml"/>
  <Override PartName="/xl/tables/table27.xml" ContentType="application/vnd.openxmlformats-officedocument.spreadsheetml.table+xml"/>
  <Override PartName="/xl/tables/table6.xml" ContentType="application/vnd.openxmlformats-officedocument.spreadsheetml.table+xml"/>
  <Override PartName="/xl/tables/table48.xml" ContentType="application/vnd.openxmlformats-officedocument.spreadsheetml.table+xml"/>
  <Override PartName="/xl/tables/table26.xml" ContentType="application/vnd.openxmlformats-officedocument.spreadsheetml.table+xml"/>
  <Override PartName="/xl/tables/table5.xml" ContentType="application/vnd.openxmlformats-officedocument.spreadsheetml.table+xml"/>
  <Override PartName="/xl/tables/table47.xml" ContentType="application/vnd.openxmlformats-officedocument.spreadsheetml.table+xml"/>
  <Override PartName="/xl/tables/table25.xml" ContentType="application/vnd.openxmlformats-officedocument.spreadsheetml.table+xml"/>
  <Override PartName="/xl/tables/table4.xml" ContentType="application/vnd.openxmlformats-officedocument.spreadsheetml.table+xml"/>
  <Override PartName="/xl/tables/table46.xml" ContentType="application/vnd.openxmlformats-officedocument.spreadsheetml.table+xml"/>
  <Override PartName="/xl/tables/table24.xml" ContentType="application/vnd.openxmlformats-officedocument.spreadsheetml.table+xml"/>
  <Override PartName="/xl/tables/table3.xml" ContentType="application/vnd.openxmlformats-officedocument.spreadsheetml.table+xml"/>
  <Override PartName="/xl/tables/table45.xml" ContentType="application/vnd.openxmlformats-officedocument.spreadsheetml.table+xml"/>
  <Override PartName="/xl/tables/table23.xml" ContentType="application/vnd.openxmlformats-officedocument.spreadsheetml.table+xml"/>
  <Override PartName="/xl/tables/table2.xml" ContentType="application/vnd.openxmlformats-officedocument.spreadsheetml.table+xml"/>
  <Override PartName="/xl/tables/table44.xml" ContentType="application/vnd.openxmlformats-officedocument.spreadsheetml.table+xml"/>
  <Override PartName="/xl/tables/table22.xml" ContentType="application/vnd.openxmlformats-officedocument.spreadsheetml.table+xml"/>
  <Override PartName="/xl/tables/table1.xml" ContentType="application/vnd.openxmlformats-officedocument.spreadsheetml.table+xml"/>
  <Override PartName="/xl/tables/table43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1,10.2022            " sheetId="1" state="visible" r:id="rId2"/>
    <sheet name="28,10.2022            " sheetId="2" state="visible" r:id="rId3"/>
    <sheet name="27,10.2022            " sheetId="3" state="visible" r:id="rId4"/>
    <sheet name="26,10.2022            " sheetId="4" state="visible" r:id="rId5"/>
    <sheet name="25,10.2022             " sheetId="5" state="visible" r:id="rId6"/>
    <sheet name="24,10.2022             " sheetId="6" state="visible" r:id="rId7"/>
    <sheet name="21,10.2022             " sheetId="7" state="visible" r:id="rId8"/>
    <sheet name="20,10.2022             " sheetId="8" state="visible" r:id="rId9"/>
    <sheet name="19,10.2022             " sheetId="9" state="visible" r:id="rId10"/>
    <sheet name="18,10.2022             " sheetId="10" state="visible" r:id="rId11"/>
    <sheet name="17,10.2022            " sheetId="11" state="visible" r:id="rId12"/>
    <sheet name="14,10.2022            " sheetId="12" state="visible" r:id="rId13"/>
    <sheet name="13,10.2022            " sheetId="13" state="visible" r:id="rId14"/>
    <sheet name="12,10.2022           " sheetId="14" state="visible" r:id="rId15"/>
    <sheet name="11,10.2022           " sheetId="15" state="visible" r:id="rId16"/>
    <sheet name="10,10.2022          " sheetId="16" state="visible" r:id="rId17"/>
    <sheet name="07,10.2022         " sheetId="17" state="visible" r:id="rId18"/>
    <sheet name="06,10.2022        " sheetId="18" state="visible" r:id="rId19"/>
    <sheet name="05,10.2022        " sheetId="19" state="visible" r:id="rId20"/>
    <sheet name="04,10.2022        " sheetId="20" state="visible" r:id="rId21"/>
    <sheet name="03,10.2022        " sheetId="21" state="visible" r:id="rId2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<sst xmlns="http://schemas.openxmlformats.org/spreadsheetml/2006/main" count="1269" uniqueCount="108">
  <si>
    <t xml:space="preserve">Отчет работы участка замки</t>
  </si>
  <si>
    <t xml:space="preserve">за 31.10.2022</t>
  </si>
  <si>
    <t xml:space="preserve">Столбец1</t>
  </si>
  <si>
    <t xml:space="preserve">А</t>
  </si>
  <si>
    <t xml:space="preserve">Б</t>
  </si>
  <si>
    <t xml:space="preserve">В=А*Б</t>
  </si>
  <si>
    <t xml:space="preserve">Г</t>
  </si>
  <si>
    <t xml:space="preserve">Д=А*Г</t>
  </si>
  <si>
    <t xml:space="preserve">Изделие</t>
  </si>
  <si>
    <t xml:space="preserve">Трудоемкость 
одной шт.
мин</t>
  </si>
  <si>
    <t xml:space="preserve">План, шт.</t>
  </si>
  <si>
    <t xml:space="preserve">Трудоемкость 
всего по 
плану,мин</t>
  </si>
  <si>
    <t xml:space="preserve">Сделано, шт.</t>
  </si>
  <si>
    <t xml:space="preserve">Трудоемкость 
сделанного
,мин</t>
  </si>
  <si>
    <t xml:space="preserve">М1-150</t>
  </si>
  <si>
    <t xml:space="preserve">ё</t>
  </si>
  <si>
    <t xml:space="preserve">М1-200</t>
  </si>
  <si>
    <t xml:space="preserve">М2-200</t>
  </si>
  <si>
    <t xml:space="preserve">М1-300</t>
  </si>
  <si>
    <t xml:space="preserve">М2-300</t>
  </si>
  <si>
    <t xml:space="preserve">М1-400</t>
  </si>
  <si>
    <t xml:space="preserve">М2-400</t>
  </si>
  <si>
    <t xml:space="preserve">М1-500</t>
  </si>
  <si>
    <t xml:space="preserve">М2-500</t>
  </si>
  <si>
    <t xml:space="preserve">Трудоемкость 
по плану.
мин</t>
  </si>
  <si>
    <t xml:space="preserve">Плановая 
трудоемкость
сделанного,мин</t>
  </si>
  <si>
    <t xml:space="preserve">Столбец2</t>
  </si>
  <si>
    <t xml:space="preserve">Столбец3</t>
  </si>
  <si>
    <t xml:space="preserve">Столбец4</t>
  </si>
  <si>
    <t xml:space="preserve">Фамилия работника</t>
  </si>
  <si>
    <t xml:space="preserve">Плановое время 
работы,час</t>
  </si>
  <si>
    <t xml:space="preserve">Отработано,час</t>
  </si>
  <si>
    <t xml:space="preserve">Патрушев</t>
  </si>
  <si>
    <t xml:space="preserve">Воробьев</t>
  </si>
  <si>
    <t xml:space="preserve">Иванов</t>
  </si>
  <si>
    <t xml:space="preserve">Сычев</t>
  </si>
  <si>
    <t xml:space="preserve">Корючин</t>
  </si>
  <si>
    <t xml:space="preserve">Наумова</t>
  </si>
  <si>
    <t xml:space="preserve">Васильев</t>
  </si>
  <si>
    <t xml:space="preserve">Белов</t>
  </si>
  <si>
    <t xml:space="preserve">Фомин</t>
  </si>
  <si>
    <t xml:space="preserve">Плановое время
работы,мин</t>
  </si>
  <si>
    <t xml:space="preserve">Реальная 
трудоемкость,мин</t>
  </si>
  <si>
    <t xml:space="preserve">Выполнение плана
 бригадой,%</t>
  </si>
  <si>
    <t xml:space="preserve">Производительность
бригады,%</t>
  </si>
  <si>
    <t xml:space="preserve">Доп. работы</t>
  </si>
  <si>
    <t xml:space="preserve">Вид деятельности</t>
  </si>
  <si>
    <t xml:space="preserve">Корючин,
Белов</t>
  </si>
  <si>
    <t xml:space="preserve">отгрузка</t>
  </si>
  <si>
    <t xml:space="preserve">робот,
торцовка кол ЧПУ</t>
  </si>
  <si>
    <t xml:space="preserve">резка резьбы в кол</t>
  </si>
  <si>
    <t xml:space="preserve">за 28.10.2022</t>
  </si>
  <si>
    <t xml:space="preserve">Белов,
Корючин</t>
  </si>
  <si>
    <t xml:space="preserve">торцовка кол ЧПУ,
робот</t>
  </si>
  <si>
    <t xml:space="preserve">резка резьбы в уголках</t>
  </si>
  <si>
    <t xml:space="preserve">за 27.10.2022</t>
  </si>
  <si>
    <t xml:space="preserve">резьба в кол</t>
  </si>
  <si>
    <t xml:space="preserve">склад</t>
  </si>
  <si>
    <t xml:space="preserve">за 26.10.2022</t>
  </si>
  <si>
    <t xml:space="preserve">за 25.10.2022</t>
  </si>
  <si>
    <t xml:space="preserve">резьба в кол,
уборка деталей и отходов с лазера</t>
  </si>
  <si>
    <t xml:space="preserve">за 24.10.2022</t>
  </si>
  <si>
    <t xml:space="preserve">Белов, Корючин</t>
  </si>
  <si>
    <t xml:space="preserve">резка резьбы в кол,
торцовка кол ЧПУ</t>
  </si>
  <si>
    <t xml:space="preserve">за 21.10.2022</t>
  </si>
  <si>
    <t xml:space="preserve">отгрузка, склад</t>
  </si>
  <si>
    <t xml:space="preserve">робот, торцовка кол ЧПУ</t>
  </si>
  <si>
    <t xml:space="preserve">за 20.10.2022</t>
  </si>
  <si>
    <t xml:space="preserve">склад, резьба в кол, мойка галтовки</t>
  </si>
  <si>
    <t xml:space="preserve">резьба в уголках</t>
  </si>
  <si>
    <t xml:space="preserve">за 19.10.2022</t>
  </si>
  <si>
    <t xml:space="preserve">торцовка кол ЧПУ</t>
  </si>
  <si>
    <t xml:space="preserve">резьба в кол, столовая, склад, вывоз деталей и металлолома с лазера</t>
  </si>
  <si>
    <t xml:space="preserve">за 18.10.2022</t>
  </si>
  <si>
    <t xml:space="preserve">склад, вывоз отходов с лазера</t>
  </si>
  <si>
    <t xml:space="preserve">за 17.10.2022</t>
  </si>
  <si>
    <t xml:space="preserve">робот,
резка резьбы в уголках</t>
  </si>
  <si>
    <t xml:space="preserve">за 14.10.2022</t>
  </si>
  <si>
    <t xml:space="preserve">мойка галтовок,
резка резьбы в кол</t>
  </si>
  <si>
    <t xml:space="preserve">Белов,Фомин</t>
  </si>
  <si>
    <t xml:space="preserve">за 13.10.2022</t>
  </si>
  <si>
    <t xml:space="preserve">разборка фрезерного станка,
склад</t>
  </si>
  <si>
    <t xml:space="preserve">робот</t>
  </si>
  <si>
    <t xml:space="preserve">торцовка кол ЧПУ,
резьба в кол</t>
  </si>
  <si>
    <t xml:space="preserve">резка резьбы в уголках,
</t>
  </si>
  <si>
    <t xml:space="preserve">за 12.10.2022</t>
  </si>
  <si>
    <t xml:space="preserve">разборка горизонтально-фрезерного станка,
резка резьбы в кол</t>
  </si>
  <si>
    <t xml:space="preserve">торцовка  кол,
резка резьбы в уголках</t>
  </si>
  <si>
    <t xml:space="preserve">за 11.10.2022</t>
  </si>
  <si>
    <t xml:space="preserve">склад,
вывоз отходов с лазера, резка резьбы в кол</t>
  </si>
  <si>
    <t xml:space="preserve">за 10.10.2022</t>
  </si>
  <si>
    <t xml:space="preserve">Воробьев,
Фомин</t>
  </si>
  <si>
    <t xml:space="preserve">склад,
отгрузка</t>
  </si>
  <si>
    <t xml:space="preserve">за 07.10.2022</t>
  </si>
  <si>
    <t xml:space="preserve">робот,
гибка шайб "Электрон-комплекс"</t>
  </si>
  <si>
    <t xml:space="preserve">Белов,
Фомин</t>
  </si>
  <si>
    <t xml:space="preserve">за 06.10.2022</t>
  </si>
  <si>
    <t xml:space="preserve">склад, резка резьбы в кол</t>
  </si>
  <si>
    <t xml:space="preserve">за 05.10.2022</t>
  </si>
  <si>
    <t xml:space="preserve">мойка галтовки,
резка резьбы в кол</t>
  </si>
  <si>
    <t xml:space="preserve">робот,торцовка кол ЧПУ, резина 
"Электрон-комплекс"</t>
  </si>
  <si>
    <t xml:space="preserve">склад, гибка 
шайб "Электрон-комплекс"</t>
  </si>
  <si>
    <t xml:space="preserve">за 04.10.2022</t>
  </si>
  <si>
    <t xml:space="preserve">склад,
резина "Электрон-комплекс"</t>
  </si>
  <si>
    <t xml:space="preserve">за 03.10.2022</t>
  </si>
  <si>
    <t xml:space="preserve">Корючин,
Фомин</t>
  </si>
  <si>
    <t xml:space="preserve">отгрузка,склад</t>
  </si>
  <si>
    <t xml:space="preserve">резина "Электрон-
комплекс"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</si>
</sst>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" displayName="Таблица1145811172023262932353841442581114172023262932353841444750258111417202326293235384144535659626568258111417202326293235384144475053565962717477258111425817202326293235384144475053565962656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2326293235384144475053565962717477258111425817202326293235384144475053565962656871" displayName="Таблица114581117202326293235384144258111417202326293235384144475025811141720232629323538414453565962656825811141720232629323538414447505356596271747725811142581720232629323538414447505356596265687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232629323538414447505356596271747725811142581720232629323538414447505356596265687174" displayName="Таблица11458111720232629323538414425811141720232629323538414447502581114172023262932353841445356596265682581114172023262932353841444750535659627174772581114258172023262932353841444750535659626568717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" displayName="Таблица1145811172023262932353841442581114172023262932353841444750258111417202326293235384144535659626568258111417202326293235384144475053565962717477258111425817202326293235384144475053565962656871747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2326293235384144475053565962717477258111425817202326293235384144475053565962656871747780" displayName="Таблица114581117202326293235384144258111417202326293235384144475025811141720232629323538414453565962656825811141720232629323538414447505356596271747725811142581720232629323538414447505356596265687174778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232629323538414447505356596271747725811142581720232629323538414447505356596265687174778083" displayName="Таблица11458111720232629323538414425811141720232629323538414447502581114172023262932353841445356596265682581114172023262932353841444750535659627174772581114258172023262932353841444750535659626568717477808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" displayName="Таблица1145811172023262932353841442581114172023262932353841444750258111417202326293235384144535659626568258111417202326293235384144475053565962717477258111425817202326293235384144475053565962656871747780838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232629323538414447505356596271747725811142581720232629323538414447505356596265687174778083862" displayName="Таблица11458111720232629323538414425811141720232629323538414447502581114172023262932353841445356596265682581114172023262932353841444750535659627174772581114258172023262932353841444750535659626568717477808386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2326293235384144475053565962717477258111425817202326293235384144475053565962656871747780838625" displayName="Таблица114581117202326293235384144258111417202326293235384144475025811141720232629323538414453565962656825811141720232629323538414447505356596271747725811142581720232629323538414447505356596265687174778083862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" displayName="Таблица1145811172023262932353841442581114172023262932353841444750258111417202326293235384144535659626568258111417202326293235384144475053565962717477258111425817202326293235384144475053565962656871747780838625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2326293235384144475053565962717477258111425817202326293235384144475053565962656871747780838625811" displayName="Таблица114581117202326293235384144258111417202326293235384144475025811141720232629323538414453565962656825811141720232629323538414447505356596271747725811142581720232629323538414447505356596265687174778083862581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232629323538414447505356596271747725811142581720232629323538414447505356596265687174778083862581114" displayName="Таблица11458111720232629323538414425811141720232629323538414447502581114172023262932353841445356596265682581114172023262932353841444750535659627174772581114258172023262932353841444750535659626568717477808386258111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" displayName="Таблица1145811172023262932353841442581114172023262932353841444750258111417202326293235384144535659626568258111417202326293235384144475053565962717477258111425817202326293235384144475053565962656871747780838625811141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2326293235384144475053565962717477258111425817202326293235384144475053565962656871747780838625811141720" displayName="Таблица114581117202326293235384144258111417202326293235384144475025811141720232629323538414453565962656825811141720232629323538414447505356596271747725811142581720232629323538414447505356596265687174778083862581114172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232629323538414447505356596271747725811142581720232629323538414447505356596265687174778083862581114172023" displayName="Таблица11458111720232629323538414425811141720232629323538414447502581114172023262932353841445356596265682581114172023262932353841444750535659627174772581114258172023262932353841444750535659626568717477808386258111417202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" displayName="Таблица1145811172023262932353841442581114172023262932353841444750258111417202326293235384144535659626568258111417202326293235384144475053565962717477258111425817202326293235384144475053565962656871747780838625811141720232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2326293235384144475053565962717477258111425817202326293235384144475053565962656871747780838625811141720232629" displayName="Таблица114581117202326293235384144258111417202326293235384144475025811141720232629323538414453565962656825811141720232629323538414447505356596271747725811142581720232629323538414447505356596265687174778083862581114172023262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232629323538414447505356596271747725811142581720232629323538414447505356596265687174778083862581114172023262932" displayName="Таблица11458111720232629323538414425811141720232629323538414447502581114172023262932353841445356596265682581114172023262932353841444750535659627174772581114258172023262932353841444750535659626568717477808386258111417202326293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" displayName="Таблица1145811172023262932353841442581114172023262932353841444750258111417202326293235384144535659626568258111417202326293235384144475053565962717477258111425817202326293235384144475053565962656871747780838625811141720232629323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2326293235384144475053565962717477258111425817202326293235384144475053565962656871747780838625811141720232629323538" displayName="Таблица114581117202326293235384144258111417202326293235384144475025811141720232629323538414453565962656825811141720232629323538414447505356596271747725811142581720232629323538414447505356596265687174778083862581114172023262932353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232629323538414447505356596271747725811142581720232629323538414447505356596265687174778083862581114172023262932353841" displayName="Таблица11458111720232629323538414425811141720232629323538414447502581114172023262932353841445356596265682581114172023262932353841444750535659627174772581114258172023262932353841444750535659626568717477808386258111417202326293235384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2.xml><?xml version="1.0" encoding="utf-8"?>
<table xmlns="http://schemas.openxmlformats.org/spreadsheetml/2006/main" id="22" name="Таблица21569121821242730333639424536912151821242730333639424548513691215182124273033363942455457606366693691215182124273033363942454851545760637275783691215369182124273033363942454851545760636669" displayName="Таблица215691218212427303336394245369121518212427303336394245485136912151821242730333639424554576063666936912151821242730333639424548515457606372757836912153691821242730333639424548515457606366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" displayName="Таблица215691218212427303336394245369121518212427303336394245485136912151821242730333639424554576063666936912151821242730333639424548515457606372757836912153691821242730333639424548515457606366697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242730333639424548515457606372757836912153691821242730333639424548515457606366697275" displayName="Таблица21569121821242730333639424536912151821242730333639424548513691215182124273033363942455457606366693691215182124273033363942454851545760637275783691215369182124273033363942454851545760636669727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24273033363942454851545760637275783691215369182124273033363942454851545760636669727578" displayName="Таблица2156912182124273033363942453691215182124273033363942454851369121518212427303336394245545760636669369121518212427303336394245485154576063727578369121536918212427303336394245485154576063666972757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" displayName="Таблица215691218212427303336394245369121518212427303336394245485136912151821242730333639424554576063666936912151821242730333639424548515457606372757836912153691821242730333639424548515457606366697275788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242730333639424548515457606372757836912153691821242730333639424548515457606366697275788184" displayName="Таблица21569121821242730333639424536912151821242730333639424548513691215182124273033363942455457606366693691215182124273033363942454851545760637275783691215369182124273033363942454851545760636669727578818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24273033363942454851545760637275783691215369182124273033363942454851545760636669727578818487" displayName="Таблица2156912182124273033363942453691215182124273033363942454851369121518212427303336394245545760636669369121518212427303336394245485154576063727578369121536918212427303336394245485154576063666972757881848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" displayName="Таблица21569121821242730333639424536912151821242730333639424548513691215182124273033363942455457606366693691215182124273033363942454851545760637275783691215369182124273033363942454851545760636669727578818487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2427303336394245485154576063727578369121536918212427303336394245485154576063666972757881848736" displayName="Таблица21569121821242730333639424536912151821242730333639424548513691215182124273033363942455457606366693691215182124273033363942454851545760637275783691215369182124273033363942454851545760636669727578818487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24273033363942454851545760637275783691215369182124273033363942454851545760636669727578818487369" displayName="Таблица215691218212427303336394245369121518212427303336394245485136912151821242730333639424554576063666936912151821242730333639424548515457606372757836912153691821242730333639424548515457606366697275788184873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" displayName="Таблица215691218212427303336394245369121518212427303336394245485136912151821242730333639424554576063666936912151821242730333639424548515457606372757836912153691821242730333639424548515457606366697275788184873691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242730333639424548515457606372757836912153691821242730333639424548515457606366697275788184873691215" displayName="Таблица21569121821242730333639424536912151821242730333639424548513691215182124273033363942455457606366693691215182124273033363942454851545760637275783691215369182124273033363942454851545760636669727578818487369121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24273033363942454851545760637275783691215369182124273033363942454851545760636669727578818487369121518" displayName="Таблица2156912182124273033363942453691215182124273033363942454851369121518212427303336394245545760636669369121518212427303336394245485154576063727578369121536918212427303336394245485154576063666972757881848736912151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" displayName="Таблица215691218212427303336394245369121518212427303336394245485136912151821242730333639424554576063666936912151821242730333639424548515457606372757836912153691821242730333639424548515457606366697275788184873691215182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242730333639424548515457606372757836912153691821242730333639424548515457606366697275788184873691215182124" displayName="Таблица21569121821242730333639424536912151821242730333639424548513691215182124273033363942455457606366693691215182124273033363942454851545760637275783691215369182124273033363942454851545760636669727578818487369121518212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24273033363942454851545760637275783691215369182124273033363942454851545760636669727578818487369121518212427" displayName="Таблица2156912182124273033363942453691215182124273033363942454851369121518212427303336394245545760636669369121518212427303336394245485154576063727578369121536918212427303336394245485154576063666972757881848736912151821242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" displayName="Таблица215691218212427303336394245369121518212427303336394245485136912151821242730333639424554576063666936912151821242730333639424548515457606372757836912153691821242730333639424548515457606366697275788184873691215182124273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242730333639424548515457606372757836912153691821242730333639424548515457606366697275788184873691215182124273033" displayName="Таблица21569121821242730333639424536912151821242730333639424548513691215182124273033363942455457606366693691215182124273033363942454851545760637275783691215369182124273033363942454851545760636669727578818487369121518212427303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24273033363942454851545760637275783691215369182124273033363942454851545760636669727578818487369121518212427303336" displayName="Таблица215691218212427303336394245369121518212427303336394245485136912151821242730333639424554576063666936912151821242730333639424548515457606372757836912153691821242730333639424548515457606366697275788184873691215182124273033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" displayName="Таблица215691218212427303336394245369121518212427303336394245485136912151821242730333639424554576063666936912151821242730333639424548515457606372757836912153691821242730333639424548515457606366697275788184873691215182124273033363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242730333639424548515457606372757836912153691821242730333639424548515457606366697275788184873691215182124273033363942" displayName="Таблица21569121821242730333639424536912151821242730333639424548513691215182124273033363942455457606366693691215182124273033363942454851545760637275783691215369182124273033363942454851545760636669727578818487369121518212427303336394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31671013192225283134374043464710131619222528313437404346495247101316192225283134374043465558616467704710131619222528313437404346495255586164737679471013164710192225283134374043464952555861646770" displayName="Таблица3167101319222528313437404346471013161922252831343740434649524710131619222528313437404346555861646770471013161922252831343740434649525558616473767947101316471019222528313437404346495255586164677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3167101319222528313437404346471013161922252831343740434649524710131619222528313437404346555861646770471013161922252831343740434649525558616473767947101316471019222528313437404346495255586164677073" displayName="Таблица316710131922252831343740434647101316192225283134374043464952471013161922252831343740434655586164677047101316192225283134374043464952555861647376794710131647101922252831343740434649525558616467707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" displayName="Таблица31671013192225283134374043464710131619222528313437404346495247101316192225283134374043465558616467704710131619222528313437404346495255586164737679471013164710192225283134374043464952555861646770737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2528313437404346495255586164737679471013164710192225283134374043464952555861646770737679" displayName="Таблица3167101319222528313437404346471013161922252831343740434649524710131619222528313437404346555861646770471013161922252831343740434649525558616473767947101316471019222528313437404346495255586164677073767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252831343740434649525558616473767947101316471019222528313437404346495255586164677073767982" displayName="Таблица316710131922252831343740434647101316192225283134374043464952471013161922252831343740434655586164677047101316192225283134374043464952555861647376794710131647101922252831343740434649525558616467707376798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" displayName="Таблица31671013192225283134374043464710131619222528313437404346495247101316192225283134374043465558616467704710131619222528313437404346495255586164737679471013164710192225283134374043464952555861646770737679828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2528313437404346495255586164737679471013164710192225283134374043464952555861646770737679828588" displayName="Таблица3167101319222528313437404346471013161922252831343740434649524710131619222528313437404346555861646770471013161922252831343740434649525558616473767947101316471019222528313437404346495255586164677073767982858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25283134374043464952555861647376794710131647101922252831343740434649525558616467707376798285884" displayName="Таблица31671013192225283134374043464710131619222528313437404346495247101316192225283134374043465558616467704710131619222528313437404346495255586164737679471013164710192225283134374043464952555861646770737679828588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" displayName="Таблица316710131922252831343740434647101316192225283134374043464952471013161922252831343740434655586164677047101316192225283134374043464952555861647376794710131647101922252831343740434649525558616467707376798285884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25283134374043464952555861647376794710131647101922252831343740434649525558616467707376798285884710" displayName="Таблица31671013192225283134374043464710131619222528313437404346495247101316192225283134374043465558616467704710131619222528313437404346495255586164737679471013164710192225283134374043464952555861646770737679828588471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2528313437404346495255586164737679471013164710192225283134374043464952555861646770737679828588471013" displayName="Таблица3167101319222528313437404346471013161922252831343740434649524710131619222528313437404346555861646770471013161922252831343740434649525558616473767947101316471019222528313437404346495255586164677073767982858847101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" displayName="Таблица316710131922252831343740434647101316192225283134374043464952471013161922252831343740434655586164677047101316192225283134374043464952555861647376794710131647101922252831343740434649525558616467707376798285884710131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25283134374043464952555861647376794710131647101922252831343740434649525558616467707376798285884710131619" displayName="Таблица31671013192225283134374043464710131619222528313437404346495247101316192225283134374043465558616467704710131619222528313437404346495255586164737679471013164710192225283134374043464952555861646770737679828588471013161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2528313437404346495255586164737679471013164710192225283134374043464952555861646770737679828588471013161922" displayName="Таблица3167101319222528313437404346471013161922252831343740434649524710131619222528313437404346555861646770471013161922252831343740434649525558616473767947101316471019222528313437404346495255586164677073767982858847101316192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" displayName="Таблица316710131922252831343740434647101316192225283134374043464952471013161922252831343740434655586164677047101316192225283134374043464952555861647376794710131647101922252831343740434649525558616467707376798285884710131619222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25283134374043464952555861647376794710131647101922252831343740434649525558616467707376798285884710131619222528" displayName="Таблица31671013192225283134374043464710131619222528313437404346495247101316192225283134374043465558616467704710131619222528313437404346495255586164737679471013164710192225283134374043464952555861646770737679828588471013161922252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2528313437404346495255586164737679471013164710192225283134374043464952555861646770737679828588471013161922252831" displayName="Таблица3167101319222528313437404346471013161922252831343740434649524710131619222528313437404346555861646770471013161922252831343740434649525558616473767947101316471019222528313437404346495255586164677073767982858847101316192225283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" displayName="Таблица316710131922252831343740434647101316192225283134374043464952471013161922252831343740434655586164677047101316192225283134374043464952555861647376794710131647101922252831343740434649525558616467707376798285884710131619222528313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25283134374043464952555861647376794710131647101922252831343740434649525558616467707376798285884710131619222528313437" displayName="Таблица31671013192225283134374043464710131619222528313437404346495247101316192225283134374043465558616467704710131619222528313437404346495255586164737679471013164710192225283134374043464952555861646770737679828588471013161922252831343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2528313437404346495255586164737679471013164710192225283134374043464952555861646770737679828588471013161922252831343740" displayName="Таблица3167101319222528313437404346471013161922252831343740434649524710131619222528313437404346555861646770471013161922252831343740434649525558616473767947101316471019222528313437404346495255586164677073767982858847101316192225283134374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" displayName="Таблица316710131922252831343740434647101316192225283134374043464952471013161922252831343740434655586164677047101316192225283134374043464952555861647376794710131647101922252831343740434649525558616467707376798285884710131619222528313437404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2.xml"/><Relationship Id="rId3" Type="http://schemas.openxmlformats.org/officeDocument/2006/relationships/table" Target="../tables/table6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1.xml"/><Relationship Id="rId3" Type="http://schemas.openxmlformats.org/officeDocument/2006/relationships/table" Target="../tables/table6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0.xml"/><Relationship Id="rId3" Type="http://schemas.openxmlformats.org/officeDocument/2006/relationships/table" Target="../tables/table6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39.xml"/><Relationship Id="rId3" Type="http://schemas.openxmlformats.org/officeDocument/2006/relationships/table" Target="../tables/table60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8.xml"/><Relationship Id="rId3" Type="http://schemas.openxmlformats.org/officeDocument/2006/relationships/table" Target="../tables/table59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7.xml"/><Relationship Id="rId3" Type="http://schemas.openxmlformats.org/officeDocument/2006/relationships/table" Target="../tables/table58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6.xml"/><Relationship Id="rId3" Type="http://schemas.openxmlformats.org/officeDocument/2006/relationships/table" Target="../tables/table5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5.xml"/><Relationship Id="rId3" Type="http://schemas.openxmlformats.org/officeDocument/2006/relationships/table" Target="../tables/table5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4.xml"/><Relationship Id="rId3" Type="http://schemas.openxmlformats.org/officeDocument/2006/relationships/table" Target="../tables/table55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3.xml"/><Relationship Id="rId3" Type="http://schemas.openxmlformats.org/officeDocument/2006/relationships/table" Target="../tables/table54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2.xml"/><Relationship Id="rId3" Type="http://schemas.openxmlformats.org/officeDocument/2006/relationships/table" Target="../tables/table53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1.xml"/><Relationship Id="rId3" Type="http://schemas.openxmlformats.org/officeDocument/2006/relationships/table" Target="../tables/table5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30.xml"/><Relationship Id="rId3" Type="http://schemas.openxmlformats.org/officeDocument/2006/relationships/table" Target="../tables/table51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29.xml"/><Relationship Id="rId3" Type="http://schemas.openxmlformats.org/officeDocument/2006/relationships/table" Target="../tables/table50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8.xml"/><Relationship Id="rId3" Type="http://schemas.openxmlformats.org/officeDocument/2006/relationships/table" Target="../tables/table49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7.xml"/><Relationship Id="rId3" Type="http://schemas.openxmlformats.org/officeDocument/2006/relationships/table" Target="../tables/table48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6.xml"/><Relationship Id="rId3" Type="http://schemas.openxmlformats.org/officeDocument/2006/relationships/table" Target="../tables/table4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5.xml"/><Relationship Id="rId3" Type="http://schemas.openxmlformats.org/officeDocument/2006/relationships/table" Target="../tables/table46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4.xml"/><Relationship Id="rId3" Type="http://schemas.openxmlformats.org/officeDocument/2006/relationships/table" Target="../tables/table45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3.xml"/><Relationship Id="rId3" Type="http://schemas.openxmlformats.org/officeDocument/2006/relationships/table" Target="../tables/table44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2.xml"/><Relationship Id="rId3" Type="http://schemas.openxmlformats.org/officeDocument/2006/relationships/table" Target="../tables/table4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C38" activeCellId="0" sqref="C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80</v>
      </c>
      <c r="D7" s="0" t="n">
        <f aca="false">$B$7*$C$7</f>
        <v>896</v>
      </c>
      <c r="E7" s="0" t="n">
        <v>80</v>
      </c>
      <c r="F7" s="0" t="n">
        <f aca="false">$B$7*$E$7</f>
        <v>896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3513</v>
      </c>
      <c r="E13" s="5" t="s">
        <v>25</v>
      </c>
      <c r="F13" s="0" t="n">
        <f aca="false">SUM(F4:F12)</f>
        <v>3513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6.5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0.91484375</v>
      </c>
      <c r="C30" s="5" t="s">
        <v>44</v>
      </c>
      <c r="D30" s="0" t="n">
        <f aca="false">F13/D28</f>
        <v>1.19489795918367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47</v>
      </c>
      <c r="B36" s="5" t="s">
        <v>48</v>
      </c>
      <c r="C36" s="0" t="n">
        <v>1.5</v>
      </c>
    </row>
    <row r="37" customFormat="false" ht="30.75" hidden="false" customHeight="false" outlineLevel="0" collapsed="false">
      <c r="A37" s="5" t="s">
        <v>37</v>
      </c>
      <c r="B37" s="5" t="s">
        <v>49</v>
      </c>
      <c r="C37" s="0" t="n">
        <v>4</v>
      </c>
    </row>
    <row r="38" customFormat="false" ht="30.75" hidden="false" customHeight="false" outlineLevel="0" collapsed="false">
      <c r="A38" s="0" t="s">
        <v>32</v>
      </c>
      <c r="B38" s="5" t="s">
        <v>50</v>
      </c>
      <c r="C38" s="0" t="n">
        <v>1.5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30</v>
      </c>
      <c r="D7" s="0" t="n">
        <f aca="false">$B$7*$C$7</f>
        <v>336</v>
      </c>
      <c r="E7" s="0" t="n">
        <v>30</v>
      </c>
      <c r="F7" s="0" t="n">
        <f aca="false">$B$7*$E$7</f>
        <v>336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180</v>
      </c>
      <c r="D10" s="0" t="n">
        <f aca="false">$B$10*$C$10</f>
        <v>2322</v>
      </c>
      <c r="E10" s="0" t="n">
        <v>180</v>
      </c>
      <c r="F10" s="0" t="n">
        <f aca="false">$B$10*$E$10</f>
        <v>2322</v>
      </c>
    </row>
    <row r="11" customFormat="false" ht="15" hidden="false" customHeight="false" outlineLevel="0" collapsed="false">
      <c r="A11" s="1" t="s">
        <v>22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2994</v>
      </c>
      <c r="E13" s="5" t="s">
        <v>25</v>
      </c>
      <c r="F13" s="0" t="n">
        <f aca="false">SUM(F4:F12)</f>
        <v>2994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6.5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0.7796875</v>
      </c>
      <c r="C30" s="5" t="s">
        <v>44</v>
      </c>
      <c r="D30" s="0" t="n">
        <f aca="false">F13/D28</f>
        <v>1.01836734693878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52</v>
      </c>
      <c r="B36" s="5" t="s">
        <v>48</v>
      </c>
      <c r="C36" s="0" t="n">
        <v>1.5</v>
      </c>
    </row>
    <row r="37" customFormat="false" ht="30.75" hidden="false" customHeight="false" outlineLevel="0" collapsed="false">
      <c r="A37" s="5" t="s">
        <v>37</v>
      </c>
      <c r="B37" s="5" t="s">
        <v>53</v>
      </c>
      <c r="C37" s="0" t="n">
        <v>8</v>
      </c>
    </row>
    <row r="38" customFormat="false" ht="30.75" hidden="false" customHeight="false" outlineLevel="0" collapsed="false">
      <c r="A38" s="0" t="s">
        <v>32</v>
      </c>
      <c r="B38" s="5" t="s">
        <v>54</v>
      </c>
      <c r="C38" s="0" t="n">
        <v>2.5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38" activeCellId="0" sqref="K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C5" s="0" t="n">
        <v>90</v>
      </c>
      <c r="D5" s="0" t="n">
        <f aca="false">$B$5*$C$5</f>
        <v>1008</v>
      </c>
      <c r="E5" s="0" t="n">
        <v>90</v>
      </c>
      <c r="F5" s="0" t="n">
        <f aca="false">$B$5*$E$5</f>
        <v>1008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3289</v>
      </c>
      <c r="E13" s="5" t="s">
        <v>25</v>
      </c>
      <c r="F13" s="0" t="n">
        <f aca="false">SUM(F4:F12)</f>
        <v>3289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7.5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3.5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3030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0.856510416666667</v>
      </c>
      <c r="C30" s="5" t="s">
        <v>44</v>
      </c>
      <c r="D30" s="0" t="n">
        <f aca="false">F13/D28</f>
        <v>1.08547854785479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36</v>
      </c>
      <c r="B36" s="5" t="s">
        <v>56</v>
      </c>
      <c r="C36" s="0" t="n">
        <v>0.5</v>
      </c>
    </row>
    <row r="37" customFormat="false" ht="15" hidden="false" customHeight="false" outlineLevel="0" collapsed="false">
      <c r="A37" s="5" t="s">
        <v>39</v>
      </c>
      <c r="B37" s="5" t="s">
        <v>57</v>
      </c>
      <c r="C37" s="0" t="n">
        <v>0.5</v>
      </c>
    </row>
    <row r="38" customFormat="false" ht="30.75" hidden="false" customHeight="false" outlineLevel="0" collapsed="false">
      <c r="A38" s="0" t="s">
        <v>32</v>
      </c>
      <c r="B38" s="5" t="s">
        <v>54</v>
      </c>
      <c r="C38" s="0" t="n">
        <v>2.5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4" activeCellId="0" sqref="F34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C8" s="0" t="n">
        <v>50</v>
      </c>
      <c r="D8" s="0" t="n">
        <f aca="false">$B$8*$C$8</f>
        <v>645</v>
      </c>
      <c r="E8" s="0" t="n">
        <v>50</v>
      </c>
      <c r="F8" s="0" t="n">
        <f aca="false">$B$8*$E$8</f>
        <v>645</v>
      </c>
    </row>
    <row r="9" customFormat="false" ht="15" hidden="false" customHeight="false" outlineLevel="0" collapsed="false">
      <c r="A9" s="1" t="s">
        <v>20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3481</v>
      </c>
      <c r="E13" s="5" t="s">
        <v>25</v>
      </c>
      <c r="F13" s="0" t="n">
        <f aca="false">SUM(F4:F12)</f>
        <v>3481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3.5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1.5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3150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0.906510416666667</v>
      </c>
      <c r="C30" s="5" t="s">
        <v>44</v>
      </c>
      <c r="D30" s="0" t="n">
        <f aca="false">F13/D28</f>
        <v>1.10507936507937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39</v>
      </c>
      <c r="B36" s="5" t="s">
        <v>57</v>
      </c>
      <c r="C36" s="0" t="n">
        <v>0.5</v>
      </c>
    </row>
    <row r="37" customFormat="false" ht="30.75" hidden="false" customHeight="false" outlineLevel="0" collapsed="false">
      <c r="A37" s="5" t="s">
        <v>32</v>
      </c>
      <c r="B37" s="5" t="s">
        <v>54</v>
      </c>
      <c r="C37" s="0" t="n">
        <v>2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2" activeCellId="0" sqref="J32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3849</v>
      </c>
      <c r="E13" s="5" t="s">
        <v>25</v>
      </c>
      <c r="F13" s="0" t="n">
        <f aca="false">SUM(F4:F12)</f>
        <v>3849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3120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1.00234375</v>
      </c>
      <c r="C30" s="5" t="s">
        <v>44</v>
      </c>
      <c r="D30" s="0" t="n">
        <f aca="false">F13/D28</f>
        <v>1.23365384615385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39</v>
      </c>
      <c r="B36" s="5" t="s">
        <v>57</v>
      </c>
      <c r="C36" s="0" t="n">
        <v>1</v>
      </c>
    </row>
    <row r="37" customFormat="false" ht="45.75" hidden="false" customHeight="false" outlineLevel="0" collapsed="false">
      <c r="A37" s="5" t="s">
        <v>36</v>
      </c>
      <c r="B37" s="5" t="s">
        <v>60</v>
      </c>
      <c r="C37" s="0" t="n">
        <v>3</v>
      </c>
    </row>
    <row r="38" customFormat="false" ht="30.75" hidden="false" customHeight="false" outlineLevel="0" collapsed="false">
      <c r="A38" s="0" t="s">
        <v>32</v>
      </c>
      <c r="B38" s="5" t="s">
        <v>54</v>
      </c>
      <c r="C38" s="0" t="n">
        <v>2.5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M31" activeCellId="0" sqref="M3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140</v>
      </c>
      <c r="D10" s="0" t="n">
        <f aca="false">$B$10*$C$10</f>
        <v>1806</v>
      </c>
      <c r="E10" s="0" t="n">
        <v>140</v>
      </c>
      <c r="F10" s="0" t="n">
        <f aca="false">$B$10*$E$10</f>
        <v>1806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3298</v>
      </c>
      <c r="E13" s="5" t="s">
        <v>25</v>
      </c>
      <c r="F13" s="0" t="n">
        <f aca="false">SUM(F4:F12)</f>
        <v>3298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3030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0.858854166666667</v>
      </c>
      <c r="C30" s="5" t="s">
        <v>44</v>
      </c>
      <c r="D30" s="0" t="n">
        <f aca="false">F13/D28</f>
        <v>1.08844884488449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62</v>
      </c>
      <c r="B36" s="5" t="s">
        <v>48</v>
      </c>
      <c r="C36" s="0" t="n">
        <v>1.5</v>
      </c>
    </row>
    <row r="37" customFormat="false" ht="45.75" hidden="false" customHeight="false" outlineLevel="0" collapsed="false">
      <c r="A37" s="5" t="s">
        <v>36</v>
      </c>
      <c r="B37" s="5" t="s">
        <v>63</v>
      </c>
      <c r="C37" s="0" t="n">
        <v>2.5</v>
      </c>
    </row>
    <row r="38" customFormat="false" ht="30.75" hidden="false" customHeight="false" outlineLevel="0" collapsed="false">
      <c r="A38" s="0" t="s">
        <v>32</v>
      </c>
      <c r="B38" s="5" t="s">
        <v>54</v>
      </c>
      <c r="C38" s="0" t="n">
        <v>2.5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4" activeCellId="0" sqref="F34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C9" s="0" t="n">
        <v>60</v>
      </c>
      <c r="D9" s="0" t="n">
        <f aca="false">$B$9*$C$9</f>
        <v>672</v>
      </c>
      <c r="E9" s="0" t="n">
        <v>60</v>
      </c>
      <c r="F9" s="0" t="n">
        <f aca="false">$B$9*$E$9</f>
        <v>672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3177</v>
      </c>
      <c r="E13" s="5" t="s">
        <v>25</v>
      </c>
      <c r="F13" s="0" t="n">
        <f aca="false">SUM(F4:F12)</f>
        <v>3177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2.5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2670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0.82734375</v>
      </c>
      <c r="C30" s="5" t="s">
        <v>44</v>
      </c>
      <c r="D30" s="0" t="n">
        <f aca="false">F13/D28</f>
        <v>1.18988764044944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39</v>
      </c>
      <c r="B36" s="5" t="s">
        <v>65</v>
      </c>
      <c r="C36" s="0" t="n">
        <v>2</v>
      </c>
    </row>
    <row r="37" customFormat="false" ht="30.75" hidden="false" customHeight="false" outlineLevel="0" collapsed="false">
      <c r="A37" s="5" t="s">
        <v>37</v>
      </c>
      <c r="B37" s="5" t="s">
        <v>66</v>
      </c>
      <c r="C37" s="0" t="n">
        <v>4</v>
      </c>
    </row>
    <row r="38" customFormat="false" ht="30.75" hidden="false" customHeight="false" outlineLevel="0" collapsed="false">
      <c r="A38" s="0" t="s">
        <v>32</v>
      </c>
      <c r="B38" s="5" t="s">
        <v>54</v>
      </c>
      <c r="C38" s="0" t="n">
        <v>12.5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85</v>
      </c>
      <c r="D10" s="0" t="n">
        <f aca="false">$B$10*$C$10</f>
        <v>1096.5</v>
      </c>
      <c r="E10" s="0" t="n">
        <v>85</v>
      </c>
      <c r="F10" s="0" t="n">
        <f aca="false">$B$10*$E$10</f>
        <v>1096.5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C12" s="0" t="n">
        <v>40</v>
      </c>
      <c r="D12" s="0" t="n">
        <f aca="false">$B$12*$C$12</f>
        <v>496</v>
      </c>
      <c r="E12" s="0" t="n">
        <v>40</v>
      </c>
      <c r="F12" s="0" t="n">
        <f aca="false">$B$12*$E$12</f>
        <v>496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2712.5</v>
      </c>
      <c r="E13" s="5" t="s">
        <v>25</v>
      </c>
      <c r="F13" s="0" t="n">
        <f aca="false">SUM(F4:F12)</f>
        <v>2712.5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0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3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2400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0.706380208333333</v>
      </c>
      <c r="C30" s="5" t="s">
        <v>44</v>
      </c>
      <c r="D30" s="0" t="n">
        <f aca="false">F13/D28</f>
        <v>1.13020833333333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37</v>
      </c>
      <c r="B36" s="5" t="s">
        <v>49</v>
      </c>
      <c r="C36" s="0" t="n">
        <v>5</v>
      </c>
    </row>
    <row r="37" customFormat="false" ht="45.75" hidden="false" customHeight="false" outlineLevel="0" collapsed="false">
      <c r="A37" s="5" t="s">
        <v>39</v>
      </c>
      <c r="B37" s="5" t="s">
        <v>68</v>
      </c>
      <c r="C37" s="0" t="n">
        <v>3</v>
      </c>
    </row>
    <row r="38" customFormat="false" ht="15" hidden="false" customHeight="false" outlineLevel="0" collapsed="false">
      <c r="A38" s="0" t="s">
        <v>36</v>
      </c>
      <c r="B38" s="5" t="s">
        <v>69</v>
      </c>
      <c r="C38" s="0" t="n">
        <v>8</v>
      </c>
    </row>
    <row r="39" customFormat="false" ht="15" hidden="false" customHeight="false" outlineLevel="0" collapsed="false">
      <c r="A39" s="0" t="s">
        <v>32</v>
      </c>
      <c r="B39" s="5" t="s">
        <v>69</v>
      </c>
      <c r="C39" s="0" t="n">
        <v>2.5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E40" activeCellId="0" sqref="E4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C8" s="0" t="n">
        <v>80</v>
      </c>
      <c r="D8" s="0" t="n">
        <f aca="false">$B$8*$C$8</f>
        <v>1032</v>
      </c>
      <c r="E8" s="0" t="n">
        <v>80</v>
      </c>
      <c r="F8" s="0" t="n">
        <f aca="false">$B$8*$E$8</f>
        <v>1032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2193</v>
      </c>
      <c r="E13" s="5" t="s">
        <v>25</v>
      </c>
      <c r="F13" s="0" t="n">
        <f aca="false">SUM(F4:F12)</f>
        <v>2193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0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2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2160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0.57109375</v>
      </c>
      <c r="C30" s="5" t="s">
        <v>44</v>
      </c>
      <c r="D30" s="0" t="n">
        <f aca="false">F13/D28</f>
        <v>1.01527777777778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37</v>
      </c>
      <c r="B36" s="5" t="s">
        <v>66</v>
      </c>
      <c r="C36" s="0" t="n">
        <v>2</v>
      </c>
    </row>
    <row r="37" customFormat="false" ht="15" hidden="false" customHeight="false" outlineLevel="0" collapsed="false">
      <c r="A37" s="5" t="s">
        <v>38</v>
      </c>
      <c r="B37" s="5" t="s">
        <v>71</v>
      </c>
      <c r="C37" s="0" t="n">
        <v>3</v>
      </c>
    </row>
    <row r="38" customFormat="false" ht="76.5" hidden="false" customHeight="false" outlineLevel="0" collapsed="false">
      <c r="A38" s="0" t="s">
        <v>39</v>
      </c>
      <c r="B38" s="5" t="s">
        <v>72</v>
      </c>
      <c r="C38" s="0" t="n">
        <v>3</v>
      </c>
    </row>
    <row r="39" customFormat="false" ht="30.75" hidden="false" customHeight="false" outlineLevel="0" collapsed="false">
      <c r="A39" s="0" t="s">
        <v>36</v>
      </c>
      <c r="B39" s="5" t="s">
        <v>50</v>
      </c>
      <c r="C39" s="0" t="n">
        <v>8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5" activeCellId="0" sqref="J3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2688</v>
      </c>
      <c r="E13" s="5" t="s">
        <v>25</v>
      </c>
      <c r="F13" s="0" t="n">
        <f aca="false">SUM(F4:F12)</f>
        <v>2688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2.5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3.5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5.5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2610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0.7</v>
      </c>
      <c r="C30" s="5" t="s">
        <v>44</v>
      </c>
      <c r="D30" s="0" t="n">
        <f aca="false">F13/D28</f>
        <v>1.02988505747126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37</v>
      </c>
      <c r="B36" s="5" t="s">
        <v>66</v>
      </c>
      <c r="C36" s="0" t="n">
        <v>5.5</v>
      </c>
    </row>
    <row r="37" customFormat="false" ht="30.75" hidden="false" customHeight="false" outlineLevel="0" collapsed="false">
      <c r="A37" s="5" t="s">
        <v>38</v>
      </c>
      <c r="B37" s="5" t="s">
        <v>54</v>
      </c>
      <c r="C37" s="0" t="n">
        <v>4.5</v>
      </c>
    </row>
    <row r="38" customFormat="false" ht="30.75" hidden="false" customHeight="false" outlineLevel="0" collapsed="false">
      <c r="A38" s="0" t="s">
        <v>39</v>
      </c>
      <c r="B38" s="5" t="s">
        <v>74</v>
      </c>
      <c r="C38" s="0" t="n">
        <v>2.5</v>
      </c>
    </row>
    <row r="39" customFormat="false" ht="30.75" hidden="false" customHeight="false" outlineLevel="0" collapsed="false">
      <c r="A39" s="0" t="s">
        <v>32</v>
      </c>
      <c r="B39" s="5" t="s">
        <v>54</v>
      </c>
      <c r="C39" s="0" t="n">
        <v>2.5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3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80</v>
      </c>
      <c r="D7" s="0" t="n">
        <f aca="false">$B$7*$C$7</f>
        <v>896</v>
      </c>
      <c r="E7" s="0" t="n">
        <v>80</v>
      </c>
      <c r="F7" s="0" t="n">
        <f aca="false">$B$7*$E$7</f>
        <v>896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3513</v>
      </c>
      <c r="E13" s="5" t="s">
        <v>25</v>
      </c>
      <c r="F13" s="0" t="n">
        <f aca="false">SUM(F4:F12)</f>
        <v>3513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6.5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0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0.91484375</v>
      </c>
      <c r="C30" s="5" t="s">
        <v>44</v>
      </c>
      <c r="D30" s="0" t="n">
        <f aca="false">F13/D28</f>
        <v>1.19489795918367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47</v>
      </c>
      <c r="B36" s="5" t="s">
        <v>65</v>
      </c>
      <c r="C36" s="0" t="n">
        <v>1.5</v>
      </c>
    </row>
    <row r="37" customFormat="false" ht="45.75" hidden="false" customHeight="false" outlineLevel="0" collapsed="false">
      <c r="A37" s="5" t="s">
        <v>37</v>
      </c>
      <c r="B37" s="5" t="s">
        <v>76</v>
      </c>
      <c r="C37" s="0" t="n">
        <v>4</v>
      </c>
    </row>
    <row r="38" customFormat="false" ht="30.75" hidden="false" customHeight="false" outlineLevel="0" collapsed="false">
      <c r="A38" s="0" t="s">
        <v>32</v>
      </c>
      <c r="B38" s="5" t="s">
        <v>54</v>
      </c>
      <c r="C38" s="0" t="n">
        <v>2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41" activeCellId="0" sqref="H4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3625</v>
      </c>
      <c r="E13" s="5" t="s">
        <v>25</v>
      </c>
      <c r="F13" s="0" t="n">
        <f aca="false">SUM(F4:F12)</f>
        <v>3625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3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6.5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3120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0.944010416666667</v>
      </c>
      <c r="C30" s="5" t="s">
        <v>44</v>
      </c>
      <c r="D30" s="0" t="n">
        <f aca="false">F13/D28</f>
        <v>1.16185897435897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45.75" hidden="false" customHeight="false" outlineLevel="0" collapsed="false">
      <c r="A36" s="5" t="s">
        <v>36</v>
      </c>
      <c r="B36" s="5" t="s">
        <v>78</v>
      </c>
      <c r="C36" s="0" t="n">
        <v>4</v>
      </c>
    </row>
    <row r="37" customFormat="false" ht="30.75" hidden="false" customHeight="false" outlineLevel="0" collapsed="false">
      <c r="A37" s="5" t="s">
        <v>37</v>
      </c>
      <c r="B37" s="5" t="s">
        <v>49</v>
      </c>
      <c r="C37" s="0" t="n">
        <v>5</v>
      </c>
    </row>
    <row r="38" customFormat="false" ht="15" hidden="false" customHeight="false" outlineLevel="0" collapsed="false">
      <c r="A38" s="0" t="s">
        <v>79</v>
      </c>
      <c r="B38" s="5" t="s">
        <v>65</v>
      </c>
      <c r="C38" s="0" t="n">
        <v>1.5</v>
      </c>
    </row>
    <row r="39" customFormat="false" ht="30.75" hidden="false" customHeight="false" outlineLevel="0" collapsed="false">
      <c r="A39" s="0" t="s">
        <v>32</v>
      </c>
      <c r="B39" s="5" t="s">
        <v>54</v>
      </c>
      <c r="C39" s="0" t="n">
        <v>10.5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C9" s="0" t="n">
        <v>180</v>
      </c>
      <c r="D9" s="0" t="n">
        <f aca="false">$B$9*$C$9</f>
        <v>2016</v>
      </c>
      <c r="E9" s="0" t="n">
        <v>180</v>
      </c>
      <c r="F9" s="0" t="n">
        <f aca="false">$B$9*$E$9</f>
        <v>2016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3136</v>
      </c>
      <c r="E13" s="5" t="s">
        <v>25</v>
      </c>
      <c r="F13" s="0" t="n">
        <f aca="false">SUM(F4:F12)</f>
        <v>3136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6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0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2640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0.816666666666667</v>
      </c>
      <c r="C30" s="5" t="s">
        <v>44</v>
      </c>
      <c r="D30" s="0" t="n">
        <f aca="false">F13/D28</f>
        <v>1.18787878787879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60.75" hidden="false" customHeight="false" outlineLevel="0" collapsed="false">
      <c r="A36" s="5" t="s">
        <v>33</v>
      </c>
      <c r="B36" s="5" t="s">
        <v>81</v>
      </c>
      <c r="C36" s="0" t="n">
        <v>2</v>
      </c>
    </row>
    <row r="37" customFormat="false" ht="15" hidden="false" customHeight="false" outlineLevel="0" collapsed="false">
      <c r="A37" s="5" t="s">
        <v>37</v>
      </c>
      <c r="B37" s="5" t="s">
        <v>82</v>
      </c>
      <c r="C37" s="0" t="n">
        <v>1</v>
      </c>
    </row>
    <row r="38" customFormat="false" ht="30.75" hidden="false" customHeight="false" outlineLevel="0" collapsed="false">
      <c r="A38" s="0" t="s">
        <v>36</v>
      </c>
      <c r="B38" s="5" t="s">
        <v>83</v>
      </c>
      <c r="C38" s="0" t="n">
        <v>8</v>
      </c>
    </row>
    <row r="39" customFormat="false" ht="45.75" hidden="false" customHeight="false" outlineLevel="0" collapsed="false">
      <c r="A39" s="0" t="s">
        <v>40</v>
      </c>
      <c r="B39" s="5" t="s">
        <v>84</v>
      </c>
      <c r="C39" s="0" t="n">
        <v>2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2464</v>
      </c>
      <c r="E13" s="5" t="s">
        <v>25</v>
      </c>
      <c r="F13" s="0" t="n">
        <f aca="false">SUM(F4:F12)</f>
        <v>2464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6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0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2640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0.641666666666667</v>
      </c>
      <c r="C30" s="5" t="s">
        <v>44</v>
      </c>
      <c r="D30" s="0" t="n">
        <f aca="false">F13/D28</f>
        <v>0.933333333333333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91.5" hidden="false" customHeight="false" outlineLevel="0" collapsed="false">
      <c r="A36" s="5" t="s">
        <v>33</v>
      </c>
      <c r="B36" s="5" t="s">
        <v>86</v>
      </c>
      <c r="C36" s="0" t="n">
        <v>2</v>
      </c>
    </row>
    <row r="37" customFormat="false" ht="15" hidden="false" customHeight="false" outlineLevel="0" collapsed="false">
      <c r="A37" s="5" t="s">
        <v>37</v>
      </c>
      <c r="B37" s="5" t="s">
        <v>82</v>
      </c>
      <c r="C37" s="0" t="n">
        <v>1</v>
      </c>
    </row>
    <row r="38" customFormat="false" ht="45.75" hidden="false" customHeight="false" outlineLevel="0" collapsed="false">
      <c r="A38" s="0" t="s">
        <v>36</v>
      </c>
      <c r="B38" s="5" t="s">
        <v>87</v>
      </c>
      <c r="C38" s="0" t="n">
        <v>8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9" activeCellId="0" sqref="F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C6" s="0" t="n">
        <v>40</v>
      </c>
      <c r="D6" s="0" t="n">
        <f aca="false">$B$6*$C$6</f>
        <v>496</v>
      </c>
      <c r="E6" s="0" t="n">
        <v>40</v>
      </c>
      <c r="F6" s="0" t="n">
        <f aca="false">$B$6*$E$6</f>
        <v>496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3184</v>
      </c>
      <c r="E13" s="5" t="s">
        <v>25</v>
      </c>
      <c r="F13" s="0" t="n">
        <f aca="false">SUM(F4:F12)</f>
        <v>3184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6.5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6.5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2880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0.829166666666667</v>
      </c>
      <c r="C30" s="5" t="s">
        <v>44</v>
      </c>
      <c r="D30" s="0" t="n">
        <f aca="false">F13/D28</f>
        <v>1.10555555555556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33</v>
      </c>
      <c r="B36" s="5" t="s">
        <v>71</v>
      </c>
      <c r="C36" s="0" t="n">
        <v>1.5</v>
      </c>
    </row>
    <row r="37" customFormat="false" ht="30.75" hidden="false" customHeight="false" outlineLevel="0" collapsed="false">
      <c r="A37" s="5" t="s">
        <v>36</v>
      </c>
      <c r="B37" s="5" t="s">
        <v>54</v>
      </c>
      <c r="C37" s="0" t="n">
        <v>5</v>
      </c>
    </row>
    <row r="38" customFormat="false" ht="15" hidden="false" customHeight="false" outlineLevel="0" collapsed="false">
      <c r="A38" s="0" t="s">
        <v>37</v>
      </c>
      <c r="B38" s="5" t="s">
        <v>82</v>
      </c>
      <c r="C38" s="0" t="n">
        <v>1</v>
      </c>
    </row>
    <row r="39" customFormat="false" ht="60.75" hidden="false" customHeight="false" outlineLevel="0" collapsed="false">
      <c r="A39" s="0" t="s">
        <v>40</v>
      </c>
      <c r="B39" s="5" t="s">
        <v>89</v>
      </c>
      <c r="C39" s="0" t="n">
        <v>1.5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7" activeCellId="0" sqref="G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105</v>
      </c>
      <c r="D10" s="0" t="n">
        <f aca="false">$B$10*$C$10</f>
        <v>1354.5</v>
      </c>
      <c r="E10" s="0" t="n">
        <v>105</v>
      </c>
      <c r="F10" s="0" t="n">
        <f aca="false">$B$10*$E$10</f>
        <v>1354.5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2698.5</v>
      </c>
      <c r="E13" s="5" t="s">
        <v>25</v>
      </c>
      <c r="F13" s="0" t="n">
        <f aca="false">SUM(F4:F12)</f>
        <v>2698.5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6.5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1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6.5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0.702734375</v>
      </c>
      <c r="C30" s="5" t="s">
        <v>44</v>
      </c>
      <c r="D30" s="0" t="n">
        <f aca="false">F13/D28</f>
        <v>0.917857142857143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91</v>
      </c>
      <c r="B36" s="5" t="s">
        <v>92</v>
      </c>
      <c r="C36" s="0" t="n">
        <v>1.5</v>
      </c>
    </row>
    <row r="37" customFormat="false" ht="30.75" hidden="false" customHeight="false" outlineLevel="0" collapsed="false">
      <c r="A37" s="5" t="s">
        <v>36</v>
      </c>
      <c r="B37" s="5" t="s">
        <v>54</v>
      </c>
      <c r="C37" s="0" t="n">
        <v>5</v>
      </c>
    </row>
    <row r="38" customFormat="false" ht="30.75" hidden="false" customHeight="false" outlineLevel="0" collapsed="false">
      <c r="A38" s="0" t="s">
        <v>37</v>
      </c>
      <c r="B38" s="5" t="s">
        <v>66</v>
      </c>
      <c r="C38" s="0" t="n">
        <v>7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O32" activeCellId="0" sqref="O32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C6" s="0" t="n">
        <v>85</v>
      </c>
      <c r="D6" s="0" t="n">
        <f aca="false">$B$6*$C$6</f>
        <v>1054</v>
      </c>
      <c r="E6" s="0" t="n">
        <v>85</v>
      </c>
      <c r="F6" s="0" t="n">
        <f aca="false">$B$6*$E$6</f>
        <v>1054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19</v>
      </c>
      <c r="B8" s="4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3559</v>
      </c>
      <c r="E13" s="5" t="s">
        <v>25</v>
      </c>
      <c r="F13" s="0" t="n">
        <f aca="false">SUM(F4:F12)</f>
        <v>3559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6.5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3300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0.926822916666667</v>
      </c>
      <c r="C30" s="5" t="s">
        <v>44</v>
      </c>
      <c r="D30" s="0" t="n">
        <f aca="false">F13/D28</f>
        <v>1.07848484848485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45.75" hidden="false" customHeight="false" outlineLevel="0" collapsed="false">
      <c r="A36" s="5" t="s">
        <v>36</v>
      </c>
      <c r="B36" s="5" t="s">
        <v>78</v>
      </c>
      <c r="C36" s="0" t="n">
        <v>4</v>
      </c>
    </row>
    <row r="37" customFormat="false" ht="60.75" hidden="false" customHeight="false" outlineLevel="0" collapsed="false">
      <c r="A37" s="5" t="s">
        <v>37</v>
      </c>
      <c r="B37" s="5" t="s">
        <v>94</v>
      </c>
      <c r="C37" s="0" t="n">
        <v>2</v>
      </c>
    </row>
    <row r="38" customFormat="false" ht="30.75" hidden="false" customHeight="false" outlineLevel="0" collapsed="false">
      <c r="A38" s="5" t="s">
        <v>95</v>
      </c>
      <c r="B38" s="5" t="s">
        <v>48</v>
      </c>
      <c r="C38" s="0" t="n">
        <v>1.5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E38" activeCellId="0" sqref="E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C6" s="0" t="n">
        <v>85</v>
      </c>
      <c r="D6" s="0" t="n">
        <f aca="false">$B$6*$C$6</f>
        <v>1054</v>
      </c>
      <c r="E6" s="0" t="n">
        <v>85</v>
      </c>
      <c r="F6" s="0" t="n">
        <f aca="false">$B$6*$E$6</f>
        <v>1054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135</v>
      </c>
      <c r="D10" s="0" t="n">
        <f aca="false">$B$10*$C$10</f>
        <v>1741.5</v>
      </c>
      <c r="E10" s="0" t="n">
        <v>135</v>
      </c>
      <c r="F10" s="0" t="n">
        <f aca="false">$B$10*$E$10</f>
        <v>1741.5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4139.5</v>
      </c>
      <c r="E13" s="5" t="s">
        <v>25</v>
      </c>
      <c r="F13" s="0" t="n">
        <f aca="false">SUM(F4:F12)</f>
        <v>4139.5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3.5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9.5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3420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1.07799479166667</v>
      </c>
      <c r="C30" s="5" t="s">
        <v>44</v>
      </c>
      <c r="D30" s="0" t="n">
        <f aca="false">F13/D28</f>
        <v>1.21038011695906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36</v>
      </c>
      <c r="B36" s="5" t="s">
        <v>71</v>
      </c>
      <c r="C36" s="0" t="n">
        <v>2</v>
      </c>
    </row>
    <row r="37" customFormat="false" ht="30.75" hidden="false" customHeight="false" outlineLevel="0" collapsed="false">
      <c r="A37" s="5" t="s">
        <v>40</v>
      </c>
      <c r="B37" s="5" t="s">
        <v>97</v>
      </c>
      <c r="C37" s="0" t="n">
        <v>2</v>
      </c>
    </row>
    <row r="38" customFormat="false" ht="15" hidden="false" customHeight="false" outlineLevel="0" collapsed="false">
      <c r="A38" s="0" t="s">
        <v>37</v>
      </c>
      <c r="B38" s="5" t="s">
        <v>82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50</v>
      </c>
      <c r="D4" s="0" t="n">
        <f aca="false">$B$4*$C$4</f>
        <v>560</v>
      </c>
      <c r="E4" s="0" t="n">
        <v>50</v>
      </c>
      <c r="F4" s="0" t="n">
        <f aca="false">$B$4*$E$4</f>
        <v>560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100</v>
      </c>
      <c r="D7" s="0" t="n">
        <f aca="false">$B$7*$C$7</f>
        <v>1120</v>
      </c>
      <c r="E7" s="0" t="n">
        <v>100</v>
      </c>
      <c r="F7" s="0" t="n">
        <f aca="false">$B$7*$E$7</f>
        <v>1120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100</v>
      </c>
      <c r="D10" s="0" t="n">
        <f aca="false">$B$10*$C$10</f>
        <v>1290</v>
      </c>
      <c r="E10" s="0" t="n">
        <v>100</v>
      </c>
      <c r="F10" s="0" t="n">
        <f aca="false">$B$10*$E$10</f>
        <v>1290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2970</v>
      </c>
      <c r="E13" s="5" t="s">
        <v>25</v>
      </c>
      <c r="F13" s="0" t="n">
        <f aca="false">SUM(F4:F12)</f>
        <v>2970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3000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0.7734375</v>
      </c>
      <c r="C30" s="5" t="s">
        <v>44</v>
      </c>
      <c r="D30" s="0" t="n">
        <f aca="false">F13/D28</f>
        <v>0.99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45.75" hidden="false" customHeight="false" outlineLevel="0" collapsed="false">
      <c r="A36" s="5" t="s">
        <v>36</v>
      </c>
      <c r="B36" s="5" t="s">
        <v>99</v>
      </c>
      <c r="C36" s="0" t="n">
        <v>4</v>
      </c>
    </row>
    <row r="37" customFormat="false" ht="60.75" hidden="false" customHeight="false" outlineLevel="0" collapsed="false">
      <c r="A37" s="5" t="s">
        <v>37</v>
      </c>
      <c r="B37" s="5" t="s">
        <v>100</v>
      </c>
      <c r="C37" s="0" t="n">
        <v>8</v>
      </c>
    </row>
    <row r="38" customFormat="false" ht="45.75" hidden="false" customHeight="false" outlineLevel="0" collapsed="false">
      <c r="A38" s="0" t="s">
        <v>40</v>
      </c>
      <c r="B38" s="5" t="s">
        <v>101</v>
      </c>
      <c r="C38" s="0" t="n">
        <v>2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102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19</v>
      </c>
      <c r="B8" s="4" t="n">
        <v>12.9</v>
      </c>
      <c r="C8" s="0" t="n">
        <v>180</v>
      </c>
      <c r="D8" s="0" t="n">
        <f aca="false">$B$8*$C$8</f>
        <v>2322</v>
      </c>
      <c r="E8" s="0" t="n">
        <v>180</v>
      </c>
      <c r="F8" s="0" t="n">
        <f aca="false">$B$8*$E$8</f>
        <v>2322</v>
      </c>
    </row>
    <row r="9" customFormat="false" ht="15" hidden="false" customHeight="false" outlineLevel="0" collapsed="false">
      <c r="A9" s="1" t="s">
        <v>20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21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3666</v>
      </c>
      <c r="E13" s="5" t="s">
        <v>25</v>
      </c>
      <c r="F13" s="0" t="n">
        <f aca="false">SUM(F4:F12)</f>
        <v>3666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7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0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9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7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3060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0.9546875</v>
      </c>
      <c r="C30" s="5" t="s">
        <v>44</v>
      </c>
      <c r="D30" s="0" t="n">
        <f aca="false">F13/D28</f>
        <v>1.19803921568627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15" hidden="false" customHeight="false" outlineLevel="0" collapsed="false">
      <c r="A36" s="5" t="s">
        <v>36</v>
      </c>
      <c r="B36" s="5" t="s">
        <v>71</v>
      </c>
      <c r="C36" s="0" t="n">
        <v>4</v>
      </c>
    </row>
    <row r="37" customFormat="false" ht="45.75" hidden="false" customHeight="false" outlineLevel="0" collapsed="false">
      <c r="A37" s="5" t="s">
        <v>40</v>
      </c>
      <c r="B37" s="5" t="s">
        <v>103</v>
      </c>
      <c r="C37" s="0" t="n">
        <v>1</v>
      </c>
    </row>
    <row r="38" customFormat="false" ht="15" hidden="false" customHeight="false" outlineLevel="0" collapsed="false">
      <c r="A38" s="0" t="s">
        <v>37</v>
      </c>
      <c r="B38" s="5" t="s">
        <v>82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104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  <c r="H4" s="0" t="s">
        <v>15</v>
      </c>
    </row>
    <row r="5" customFormat="false" ht="15" hidden="false" customHeight="false" outlineLevel="0" collapsed="false">
      <c r="A5" s="1" t="s">
        <v>16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17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18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19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20</v>
      </c>
      <c r="B9" s="4" t="n">
        <v>11.2</v>
      </c>
      <c r="C9" s="0" t="n">
        <v>100</v>
      </c>
      <c r="D9" s="0" t="n">
        <f aca="false">$B$9*$C$9</f>
        <v>1120</v>
      </c>
      <c r="E9" s="0" t="n">
        <v>100</v>
      </c>
      <c r="F9" s="0" t="n">
        <f aca="false">$B$9*$E$9</f>
        <v>1120</v>
      </c>
    </row>
    <row r="10" customFormat="false" ht="15" hidden="false" customHeight="false" outlineLevel="0" collapsed="false">
      <c r="A10" s="1" t="s">
        <v>21</v>
      </c>
      <c r="B10" s="4" t="n">
        <v>12.9</v>
      </c>
      <c r="C10" s="0" t="n">
        <v>145</v>
      </c>
      <c r="D10" s="0" t="n">
        <f aca="false">$B$10*$C$10</f>
        <v>1870.5</v>
      </c>
      <c r="E10" s="0" t="n">
        <v>145</v>
      </c>
      <c r="F10" s="0" t="n">
        <f aca="false">$B$10*$E$10</f>
        <v>1870.5</v>
      </c>
    </row>
    <row r="11" customFormat="false" ht="15" hidden="false" customHeight="false" outlineLevel="0" collapsed="false">
      <c r="A11" s="1" t="s">
        <v>22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23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24</v>
      </c>
      <c r="C13" s="5"/>
      <c r="D13" s="0" t="n">
        <f aca="false">SUM(D4:D12)</f>
        <v>4110.5</v>
      </c>
      <c r="E13" s="5" t="s">
        <v>25</v>
      </c>
      <c r="F13" s="0" t="n">
        <f aca="false">SUM(F4:F12)</f>
        <v>4110.5</v>
      </c>
    </row>
    <row r="16" customFormat="false" ht="42.75" hidden="false" customHeight="true" outlineLevel="0" collapsed="false">
      <c r="A16" s="1" t="s">
        <v>2</v>
      </c>
      <c r="B16" s="6" t="s">
        <v>26</v>
      </c>
      <c r="C16" s="1" t="s">
        <v>27</v>
      </c>
      <c r="D16" s="7" t="s">
        <v>28</v>
      </c>
    </row>
    <row r="17" customFormat="false" ht="30.75" hidden="false" customHeight="false" outlineLevel="0" collapsed="false">
      <c r="A17" s="1" t="s">
        <v>29</v>
      </c>
      <c r="B17" s="6" t="s">
        <v>30</v>
      </c>
      <c r="C17" s="1"/>
      <c r="D17" s="0" t="s">
        <v>31</v>
      </c>
    </row>
    <row r="18" customFormat="false" ht="15" hidden="false" customHeight="false" outlineLevel="0" collapsed="false">
      <c r="A18" s="0" t="s">
        <v>32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33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34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35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36</v>
      </c>
      <c r="B22" s="0" t="n">
        <v>8</v>
      </c>
      <c r="D22" s="0" t="n">
        <v>6.5</v>
      </c>
    </row>
    <row r="23" customFormat="false" ht="15" hidden="false" customHeight="false" outlineLevel="0" collapsed="false">
      <c r="A23" s="0" t="s">
        <v>37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38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39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40</v>
      </c>
      <c r="B26" s="0" t="n">
        <v>8</v>
      </c>
      <c r="D26" s="0" t="n">
        <v>6.5</v>
      </c>
    </row>
    <row r="28" customFormat="false" ht="45.7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3420</v>
      </c>
    </row>
    <row r="30" customFormat="false" ht="45.75" hidden="false" customHeight="false" outlineLevel="0" collapsed="false">
      <c r="A30" s="5" t="s">
        <v>43</v>
      </c>
      <c r="B30" s="0" t="n">
        <f aca="false">F13/B28</f>
        <v>1.07044270833333</v>
      </c>
      <c r="C30" s="5" t="s">
        <v>44</v>
      </c>
      <c r="D30" s="0" t="n">
        <f aca="false">F13/D28</f>
        <v>1.20190058479532</v>
      </c>
    </row>
    <row r="33" customFormat="false" ht="15" hidden="false" customHeight="false" outlineLevel="0" collapsed="false">
      <c r="A33" s="7" t="s">
        <v>2</v>
      </c>
      <c r="B33" s="1" t="s">
        <v>26</v>
      </c>
      <c r="C33" s="7" t="s">
        <v>27</v>
      </c>
      <c r="D33" s="7" t="s">
        <v>28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29</v>
      </c>
      <c r="B35" s="0" t="s">
        <v>46</v>
      </c>
      <c r="C35" s="0" t="s">
        <v>31</v>
      </c>
    </row>
    <row r="36" customFormat="false" ht="30.75" hidden="false" customHeight="false" outlineLevel="0" collapsed="false">
      <c r="A36" s="5" t="s">
        <v>105</v>
      </c>
      <c r="B36" s="5" t="s">
        <v>106</v>
      </c>
      <c r="C36" s="0" t="n">
        <v>1.5</v>
      </c>
    </row>
    <row r="37" customFormat="false" ht="30.75" hidden="false" customHeight="false" outlineLevel="0" collapsed="false">
      <c r="A37" s="5" t="s">
        <v>37</v>
      </c>
      <c r="B37" s="5" t="s">
        <v>49</v>
      </c>
      <c r="C37" s="0" t="n">
        <v>4</v>
      </c>
    </row>
    <row r="38" customFormat="false" ht="30.75" hidden="false" customHeight="false" outlineLevel="0" collapsed="false">
      <c r="A38" s="0" t="s">
        <v>38</v>
      </c>
      <c r="B38" s="5" t="s">
        <v>107</v>
      </c>
      <c r="C38" s="0" t="n">
        <v>2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2022-04-08T07:16:56Z</dcterms:created>
  <dc:creator>Олевс</dc:creator>
  <dc:description/>
  <dc:language>ru-RU</dc:language>
  <cp:lastModifiedBy/>
  <dcterms:modified xsi:type="dcterms:W3CDTF">2022-11-11T22:29:38Z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