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tables/table25.xml" ContentType="application/vnd.openxmlformats-officedocument.spreadsheetml.table+xml"/>
  <Override PartName="/xl/tables/table34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tables/table14.xml" ContentType="application/vnd.openxmlformats-officedocument.spreadsheetml.table+xml"/>
  <Override PartName="/xl/tables/table23.xml" ContentType="application/vnd.openxmlformats-officedocument.spreadsheetml.table+xml"/>
  <Override PartName="/xl/tables/table32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tables/table12.xml" ContentType="application/vnd.openxmlformats-officedocument.spreadsheetml.table+xml"/>
  <Override PartName="/xl/tables/table21.xml" ContentType="application/vnd.openxmlformats-officedocument.spreadsheetml.table+xml"/>
  <Override PartName="/xl/tables/table30.xml" ContentType="application/vnd.openxmlformats-officedocument.spreadsheetml.table+xml"/>
  <Override PartName="/xl/tables/table50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19.xml" ContentType="application/vnd.openxmlformats-officedocument.spreadsheetml.table+xml"/>
  <Override PartName="/xl/tables/table39.xml" ContentType="application/vnd.openxmlformats-officedocument.spreadsheetml.table+xml"/>
  <Override PartName="/xl/tables/table48.xml" ContentType="application/vnd.openxmlformats-officedocument.spreadsheetml.table+xml"/>
  <Override PartName="/xl/tables/table57.xml" ContentType="application/vnd.openxmlformats-officedocument.spreadsheetml.table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tables/table53.xml" ContentType="application/vnd.openxmlformats-officedocument.spreadsheetml.table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tables/table51.xml" ContentType="application/vnd.openxmlformats-officedocument.spreadsheetml.table+xml"/>
  <Override PartName="/xl/tables/table60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tables/table49.xml" ContentType="application/vnd.openxmlformats-officedocument.spreadsheetml.table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47.xml" ContentType="application/vnd.openxmlformats-officedocument.spreadsheetml.table+xml"/>
  <Override PartName="/xl/tables/table58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 activeTab="19"/>
  </bookViews>
  <sheets>
    <sheet name="28.04.2023           " sheetId="246" r:id="rId1"/>
    <sheet name="27.04.2023           " sheetId="245" r:id="rId2"/>
    <sheet name="26.04.2023           " sheetId="244" r:id="rId3"/>
    <sheet name="25.04.2023           " sheetId="243" r:id="rId4"/>
    <sheet name="24.04.2023          " sheetId="242" r:id="rId5"/>
    <sheet name="21.04.2023           " sheetId="241" r:id="rId6"/>
    <sheet name="20.04.2023           " sheetId="240" r:id="rId7"/>
    <sheet name="19.04.2023           " sheetId="239" r:id="rId8"/>
    <sheet name="18.04.2023           " sheetId="238" r:id="rId9"/>
    <sheet name="17.04.2023           " sheetId="237" r:id="rId10"/>
    <sheet name="14.04.2023          " sheetId="236" r:id="rId11"/>
    <sheet name="13.04.2023          " sheetId="235" r:id="rId12"/>
    <sheet name="12.04.2023                 " sheetId="234" r:id="rId13"/>
    <sheet name="11.04.2023                  " sheetId="233" r:id="rId14"/>
    <sheet name="10.04.2023                  " sheetId="232" r:id="rId15"/>
    <sheet name="07.04.2023                 " sheetId="231" r:id="rId16"/>
    <sheet name="06.04.2023                 " sheetId="230" r:id="rId17"/>
    <sheet name="05.04.2023                  " sheetId="229" r:id="rId18"/>
    <sheet name="04.04.2023                  " sheetId="228" r:id="rId19"/>
    <sheet name="03.04.2023                 " sheetId="227" r:id="rId20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24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4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4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4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4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4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4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3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3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3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3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3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3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3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3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3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3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2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2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2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30" i="246" l="1"/>
  <c r="B30"/>
  <c r="D30" i="245"/>
  <c r="B30"/>
  <c r="D30" i="244"/>
  <c r="B30"/>
  <c r="D30" i="243"/>
  <c r="B30"/>
  <c r="D30" i="242"/>
  <c r="B30"/>
  <c r="D30" i="241"/>
  <c r="B30"/>
  <c r="D30" i="240"/>
  <c r="B30"/>
  <c r="D30" i="239"/>
  <c r="B30"/>
  <c r="D30" i="238"/>
  <c r="B30"/>
  <c r="D30" i="237"/>
  <c r="B30"/>
  <c r="D30" i="236"/>
  <c r="B30"/>
  <c r="D30" i="235"/>
  <c r="B30"/>
  <c r="D30" i="234"/>
  <c r="B30"/>
  <c r="D30" i="233"/>
  <c r="B30"/>
  <c r="D30" i="232"/>
  <c r="B30"/>
  <c r="D30" i="231"/>
  <c r="B30"/>
  <c r="D30" i="230"/>
  <c r="B30"/>
  <c r="D30" i="229"/>
  <c r="B30"/>
  <c r="D30" i="228"/>
  <c r="B30"/>
  <c r="D30" i="227"/>
  <c r="B30"/>
</calcChain>
</file>

<file path=xl/sharedStrings.xml><?xml version="1.0" encoding="utf-8"?>
<sst xmlns="http://schemas.openxmlformats.org/spreadsheetml/2006/main" count="1203" uniqueCount="94">
  <si>
    <t>Отчет работы участка замки</t>
  </si>
  <si>
    <t>Столбец1</t>
  </si>
  <si>
    <t>А</t>
  </si>
  <si>
    <t>Б</t>
  </si>
  <si>
    <t>В=А*Б</t>
  </si>
  <si>
    <t>Г</t>
  </si>
  <si>
    <t>Д=А*Г</t>
  </si>
  <si>
    <t>Изделие</t>
  </si>
  <si>
    <t>Трудоемкость 
одной шт.
мин</t>
  </si>
  <si>
    <t>План, шт.</t>
  </si>
  <si>
    <t>Трудоемкость 
всего по 
плану,мин</t>
  </si>
  <si>
    <t>Сделано, шт.</t>
  </si>
  <si>
    <t>Трудоемкость 
сделанного
,мин</t>
  </si>
  <si>
    <t>М1-150</t>
  </si>
  <si>
    <t>М1-200</t>
  </si>
  <si>
    <t>М2-200</t>
  </si>
  <si>
    <t>М1-300</t>
  </si>
  <si>
    <t>М2-300</t>
  </si>
  <si>
    <t>М1-400</t>
  </si>
  <si>
    <t>М2-400</t>
  </si>
  <si>
    <t>М1-500</t>
  </si>
  <si>
    <t>М2-500</t>
  </si>
  <si>
    <t>Трудоемкость 
по плану.
мин</t>
  </si>
  <si>
    <t>Плановая 
трудоемкость
сделанного,мин</t>
  </si>
  <si>
    <t>Столбец2</t>
  </si>
  <si>
    <t>Столбец3</t>
  </si>
  <si>
    <t>Столбец4</t>
  </si>
  <si>
    <t>Фамилия работника</t>
  </si>
  <si>
    <t>Плановое время 
работы,час</t>
  </si>
  <si>
    <t>Отработано,час</t>
  </si>
  <si>
    <t>Патрушев</t>
  </si>
  <si>
    <t>Воробьев</t>
  </si>
  <si>
    <t>Иванов</t>
  </si>
  <si>
    <t>Сычев</t>
  </si>
  <si>
    <t>Корючин</t>
  </si>
  <si>
    <t>Наумова</t>
  </si>
  <si>
    <t>Васильев</t>
  </si>
  <si>
    <t>Белов</t>
  </si>
  <si>
    <t>Фомин</t>
  </si>
  <si>
    <t>Суворов</t>
  </si>
  <si>
    <t>Плановое время
работы,мин</t>
  </si>
  <si>
    <t>Реальная 
трудоемкость,мин</t>
  </si>
  <si>
    <t>Выполнение плана
 бригадой,%</t>
  </si>
  <si>
    <t>Производительность
бригады,%</t>
  </si>
  <si>
    <t>Доп. работы</t>
  </si>
  <si>
    <t>Вид деятельности</t>
  </si>
  <si>
    <t>робот</t>
  </si>
  <si>
    <t>склад</t>
  </si>
  <si>
    <t>за 28.04.2023</t>
  </si>
  <si>
    <t>Васильев,
Фомин</t>
  </si>
  <si>
    <t>отгрузка</t>
  </si>
  <si>
    <t>роботы,
торцовка кол ЧПУ,
резьба в кол</t>
  </si>
  <si>
    <t>торцовка кол ЧПУ,
мойка галтовок,
приварка шпилк домофонов</t>
  </si>
  <si>
    <t>за 27.04.2023</t>
  </si>
  <si>
    <t>торцовка кол ЧПУ</t>
  </si>
  <si>
    <t>за 26.04.2023</t>
  </si>
  <si>
    <t>за 25.04.2023</t>
  </si>
  <si>
    <t>отгрузка,
приварка шпилек домофона, резка резьбы в кол</t>
  </si>
  <si>
    <t>за 24.04.2023</t>
  </si>
  <si>
    <t>резина "Электро7-комплекс", вывоз металлолома с лазера</t>
  </si>
  <si>
    <t>за 21.04.2023</t>
  </si>
  <si>
    <t>Столбец5</t>
  </si>
  <si>
    <t>робот,
торцовка кол ЧПУ,
резина "Электрон-комплекс"</t>
  </si>
  <si>
    <t>Васильев,Фомин</t>
  </si>
  <si>
    <t>вывоз металлолома с лазера</t>
  </si>
  <si>
    <t>гибка шайб "Электрон-комплекс"</t>
  </si>
  <si>
    <t>за 20.04.2023</t>
  </si>
  <si>
    <t>работа на лазере</t>
  </si>
  <si>
    <t>за 19.04.2023</t>
  </si>
  <si>
    <t>робот,
гибка шайб "Электрон-комплекс"</t>
  </si>
  <si>
    <t>за 18.04.2023</t>
  </si>
  <si>
    <t>сварка кожухов домофонов</t>
  </si>
  <si>
    <t>работа на  лазере</t>
  </si>
  <si>
    <t>за 17.04.2023</t>
  </si>
  <si>
    <t>Яблоков</t>
  </si>
  <si>
    <t>за 14.04.2023</t>
  </si>
  <si>
    <t xml:space="preserve">Васильев
</t>
  </si>
  <si>
    <t>резка резьбы в кол,
гибка шайб "Электрон-комплекс"</t>
  </si>
  <si>
    <t>за 13.04.2023</t>
  </si>
  <si>
    <t>лазер</t>
  </si>
  <si>
    <t>гибка шайб 
"Электрон-комплекс"</t>
  </si>
  <si>
    <t>за 12.04.2023</t>
  </si>
  <si>
    <t>зенковка деталей
для Лисичкина</t>
  </si>
  <si>
    <t>за 11.04.2023</t>
  </si>
  <si>
    <t>зенковка деталей для Лисичкина,
гибка шайб "Электрон-комплекс"</t>
  </si>
  <si>
    <t>за 10.04.2023</t>
  </si>
  <si>
    <t>робот,
резина "Электрон-комплекс"</t>
  </si>
  <si>
    <t>отгрузка,
работа на лазере</t>
  </si>
  <si>
    <t>отгпузка</t>
  </si>
  <si>
    <t>за 07.04.2023</t>
  </si>
  <si>
    <t>за 06.04.2023</t>
  </si>
  <si>
    <t>за 05.04.2023</t>
  </si>
  <si>
    <t>за 04.04.2023</t>
  </si>
  <si>
    <t>за 03.04.2023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</si>
</sst>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60"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24" name="Таблица1145811172023262932353841442581114172023262932353841444750258111417202326293235384144535659626568258111417202326293235384144475053565962717477258111425817202326293235384144475053565962656871747780838625811141720232629323538414447505356596265892125" displayName="Таблица1145811172023262932353841442581114172023262932353841444750258111417202326293235384144535659626568258111417202326293235384144475053565962717477258111425817202326293235384144475053565962656871747780838625811141720232629323538414447505356596265892125" ref="A2:F13" totalsRowShown="0" headerRowDxfId="59">
  <autoFilter ref="A2:F13"/>
  <tableColumns count="6">
    <tableColumn id="1" name="Столбец1" dataDxfId="58"/>
    <tableColumn id="2" name="А" dataDxfId="5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125" name="Таблица2156912182124273033363942453691215182124273033363942454851369121518212427303336394245545760636669369121518212427303336394245485154576063727578369121536918212427303336394245485154576063666972757881848736912151821242730333639424548515457606366903126" displayName="Таблица215691218212427303336394245369121518212427303336394245485136912151821242730333639424554576063666936912151821242730333639424548515457606372757836912153691821242730333639424548515457606366697275788184873691215182124273033363942454851545760636690312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126" name="Таблица3167101319222528313437404346471013161922252831343740434649524710131619222528313437404346555861646770471013161922252831343740434649525558616473767947101316471019222528313437404346495255586164677073767982858847101316192225283134374043464952555861127" displayName="Таблица316710131922252831343740434647101316192225283134374043464952471013161922252831343740434655586164677047101316192225283134374043464952555861647376794710131647101922252831343740434649525558616467707376798285884710131619222528313437404346495255586112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121" name="Таблица1145811172023262932353841442581114172023262932353841444750258111417202326293235384144535659626568258111417202326293235384144475053565962717477258111425817202326293235384144475053565962656871747780838625811141720232629323538414447505356596265892122" displayName="Таблица1145811172023262932353841442581114172023262932353841444750258111417202326293235384144535659626568258111417202326293235384144475053565962717477258111425817202326293235384144475053565962656871747780838625811141720232629323538414447505356596265892122" ref="A2:F13" totalsRowShown="0" headerRowDxfId="56">
  <autoFilter ref="A2:F13"/>
  <tableColumns count="6">
    <tableColumn id="1" name="Столбец1" dataDxfId="55"/>
    <tableColumn id="2" name="А" dataDxfId="5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122" name="Таблица2156912182124273033363942453691215182124273033363942454851369121518212427303336394245545760636669369121518212427303336394245485154576063727578369121536918212427303336394245485154576063666972757881848736912151821242730333639424548515457606366903123" displayName="Таблица215691218212427303336394245369121518212427303336394245485136912151821242730333639424554576063666936912151821242730333639424548515457606372757836912153691821242730333639424548515457606366697275788184873691215182124273033363942454851545760636690312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123" name="Таблица3167101319222528313437404346471013161922252831343740434649524710131619222528313437404346555861646770471013161922252831343740434649525558616473767947101316471019222528313437404346495255586164677073767982858847101316192225283134374043464952555861124" displayName="Таблица316710131922252831343740434647101316192225283134374043464952471013161922252831343740434655586164677047101316192225283134374043464952555861647376794710131647101922252831343740434649525558616467707376798285884710131619222528313437404346495255586112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118" name="Таблица1145811172023262932353841442581114172023262932353841444750258111417202326293235384144535659626568258111417202326293235384144475053565962717477258111425817202326293235384144475053565962656871747780838625811141720232629323538414447505356596265892119" displayName="Таблица1145811172023262932353841442581114172023262932353841444750258111417202326293235384144535659626568258111417202326293235384144475053565962717477258111425817202326293235384144475053565962656871747780838625811141720232629323538414447505356596265892119" ref="A2:F13" totalsRowShown="0" headerRowDxfId="53">
  <autoFilter ref="A2:F13"/>
  <tableColumns count="6">
    <tableColumn id="1" name="Столбец1" dataDxfId="52"/>
    <tableColumn id="2" name="А" dataDxfId="5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119" name="Таблица2156912182124273033363942453691215182124273033363942454851369121518212427303336394245545760636669369121518212427303336394245485154576063727578369121536918212427303336394245485154576063666972757881848736912151821242730333639424548515457606366903120" displayName="Таблица215691218212427303336394245369121518212427303336394245485136912151821242730333639424554576063666936912151821242730333639424548515457606372757836912153691821242730333639424548515457606366697275788184873691215182124273033363942454851545760636690312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120" name="Таблица3167101319222528313437404346471013161922252831343740434649524710131619222528313437404346555861646770471013161922252831343740434649525558616473767947101316471019222528313437404346495255586164677073767982858847101316192225283134374043464952555861121" displayName="Таблица3167101319222528313437404346471013161922252831343740434649524710131619222528313437404346555861646770471013161922252831343740434649525558616473767947101316471019222528313437404346495255586164677073767982858847101316192225283134374043464952555861121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15" name="Таблица1145811172023262932353841442581114172023262932353841444750258111417202326293235384144535659626568258111417202326293235384144475053565962717477258111425817202326293235384144475053565962656871747780838625811141720232629323538414447505356596265892116" displayName="Таблица1145811172023262932353841442581114172023262932353841444750258111417202326293235384144535659626568258111417202326293235384144475053565962717477258111425817202326293235384144475053565962656871747780838625811141720232629323538414447505356596265892116" ref="A2:F13" totalsRowShown="0" headerRowDxfId="50">
  <autoFilter ref="A2:F13"/>
  <tableColumns count="6">
    <tableColumn id="1" name="Столбец1" dataDxfId="49"/>
    <tableColumn id="2" name="А" dataDxfId="4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6" name="Таблица2156912182124273033363942453691215182124273033363942454851369121518212427303336394245545760636669369121518212427303336394245485154576063727578369121536918212427303336394245485154576063666972757881848736912151821242730333639424548515457606366903117" displayName="Таблица215691218212427303336394245369121518212427303336394245485136912151821242730333639424554576063666936912151821242730333639424548515457606372757836912153691821242730333639424548515457606366697275788184873691215182124273033363942454851545760636690311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17" name="Таблица3167101319222528313437404346471013161922252831343740434649524710131619222528313437404346555861646770471013161922252831343740434649525558616473767947101316471019222528313437404346495255586164677073767982858847101316192225283134374043464952555861118" displayName="Таблица3167101319222528313437404346471013161922252831343740434649524710131619222528313437404346555861646770471013161922252831343740434649525558616473767947101316471019222528313437404346495255586164677073767982858847101316192225283134374043464952555861118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12" name="Таблица1145811172023262932353841442581114172023262932353841444750258111417202326293235384144535659626568258111417202326293235384144475053565962717477258111425817202326293235384144475053565962656871747780838625811141720232629323538414447505356596265892113" displayName="Таблица1145811172023262932353841442581114172023262932353841444750258111417202326293235384144535659626568258111417202326293235384144475053565962717477258111425817202326293235384144475053565962656871747780838625811141720232629323538414447505356596265892113" ref="A2:F13" totalsRowShown="0" headerRowDxfId="47">
  <autoFilter ref="A2:F13"/>
  <tableColumns count="6">
    <tableColumn id="1" name="Столбец1" dataDxfId="46"/>
    <tableColumn id="2" name="А" dataDxfId="4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13" name="Таблица2156912182124273033363942453691215182124273033363942454851369121518212427303336394245545760636669369121518212427303336394245485154576063727578369121536918212427303336394245485154576063666972757881848736912151821242730333639424548515457606366903114" displayName="Таблица215691218212427303336394245369121518212427303336394245485136912151821242730333639424554576063666936912151821242730333639424548515457606372757836912153691821242730333639424548515457606366697275788184873691215182124273033363942454851545760636690311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14" name="Таблица3167101319222528313437404346471013161922252831343740434649524710131619222528313437404346555861646770471013161922252831343740434649525558616473767947101316471019222528313437404346495255586164677073767982858847101316192225283134374043464952555861115" displayName="Таблица316710131922252831343740434647101316192225283134374043464952471013161922252831343740434655586164677047101316192225283134374043464952555861647376794710131647101922252831343740434649525558616467707376798285884710131619222528313437404346495255586111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09" name="Таблица1145811172023262932353841442581114172023262932353841444750258111417202326293235384144535659626568258111417202326293235384144475053565962717477258111425817202326293235384144475053565962656871747780838625811141720232629323538414447505356596265892110" displayName="Таблица1145811172023262932353841442581114172023262932353841444750258111417202326293235384144535659626568258111417202326293235384144475053565962717477258111425817202326293235384144475053565962656871747780838625811141720232629323538414447505356596265892110" ref="A2:F13" totalsRowShown="0" headerRowDxfId="44">
  <autoFilter ref="A2:F13"/>
  <tableColumns count="6">
    <tableColumn id="1" name="Столбец1" dataDxfId="43"/>
    <tableColumn id="2" name="А" dataDxfId="4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10" name="Таблица2156912182124273033363942453691215182124273033363942454851369121518212427303336394245545760636669369121518212427303336394245485154576063727578369121536918212427303336394245485154576063666972757881848736912151821242730333639424548515457606366903111" displayName="Таблица2156912182124273033363942453691215182124273033363942454851369121518212427303336394245545760636669369121518212427303336394245485154576063727578369121536918212427303336394245485154576063666972757881848736912151821242730333639424548515457606366903111" ref="A16:E28" totalsRowShown="0">
  <autoFilter ref="A16:E28"/>
  <tableColumns count="5">
    <tableColumn id="1" name="Столбец1"/>
    <tableColumn id="2" name="Столбец2"/>
    <tableColumn id="3" name="Столбец3"/>
    <tableColumn id="4" name="Столбец4"/>
    <tableColumn id="5" name="Столбец5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11" name="Таблица3167101319222528313437404346471013161922252831343740434649524710131619222528313437404346555861646770471013161922252831343740434649525558616473767947101316471019222528313437404346495255586164677073767982858847101316192225283134374043464952555861112" displayName="Таблица3167101319222528313437404346471013161922252831343740434649524710131619222528313437404346555861646770471013161922252831343740434649525558616473767947101316471019222528313437404346495255586164677073767982858847101316192225283134374043464952555861112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06" name="Таблица1145811172023262932353841442581114172023262932353841444750258111417202326293235384144535659626568258111417202326293235384144475053565962717477258111425817202326293235384144475053565962656871747780838625811141720232629323538414447505356596265892107" displayName="Таблица1145811172023262932353841442581114172023262932353841444750258111417202326293235384144535659626568258111417202326293235384144475053565962717477258111425817202326293235384144475053565962656871747780838625811141720232629323538414447505356596265892107" ref="A2:F13" totalsRowShown="0" headerRowDxfId="41">
  <autoFilter ref="A2:F13"/>
  <tableColumns count="6">
    <tableColumn id="1" name="Столбец1" dataDxfId="40"/>
    <tableColumn id="2" name="А" dataDxfId="3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107" name="Таблица2156912182124273033363942453691215182124273033363942454851369121518212427303336394245545760636669369121518212427303336394245485154576063727578369121536918212427303336394245485154576063666972757881848736912151821242730333639424548515457606366903108" displayName="Таблица215691218212427303336394245369121518212427303336394245485136912151821242730333639424554576063666936912151821242730333639424548515457606372757836912153691821242730333639424548515457606366697275788184873691215182124273033363942454851545760636690310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108" name="Таблица3167101319222528313437404346471013161922252831343740434649524710131619222528313437404346555861646770471013161922252831343740434649525558616473767947101316471019222528313437404346495255586164677073767982858847101316192225283134374043464952555861109" displayName="Таблица316710131922252831343740434647101316192225283134374043464952471013161922252831343740434655586164677047101316192225283134374043464952555861647376794710131647101922252831343740434649525558616467707376798285884710131619222528313437404346495255586110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103" name="Таблица1145811172023262932353841442581114172023262932353841444750258111417202326293235384144535659626568258111417202326293235384144475053565962717477258111425817202326293235384144475053565962656871747780838625811141720232629323538414447505356596265892104" displayName="Таблица1145811172023262932353841442581114172023262932353841444750258111417202326293235384144535659626568258111417202326293235384144475053565962717477258111425817202326293235384144475053565962656871747780838625811141720232629323538414447505356596265892104" ref="A2:F13" totalsRowShown="0" headerRowDxfId="38">
  <autoFilter ref="A2:F13"/>
  <tableColumns count="6">
    <tableColumn id="1" name="Столбец1" dataDxfId="37"/>
    <tableColumn id="2" name="А" dataDxfId="3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104" name="Таблица2156912182124273033363942453691215182124273033363942454851369121518212427303336394245545760636669369121518212427303336394245485154576063727578369121536918212427303336394245485154576063666972757881848736912151821242730333639424548515457606366903105" displayName="Таблица215691218212427303336394245369121518212427303336394245485136912151821242730333639424554576063666936912151821242730333639424548515457606372757836912153691821242730333639424548515457606366697275788184873691215182124273033363942454851545760636690310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105" name="Таблица3167101319222528313437404346471013161922252831343740434649524710131619222528313437404346555861646770471013161922252831343740434649525558616473767947101316471019222528313437404346495255586164677073767982858847101316192225283134374043464952555861106" displayName="Таблица316710131922252831343740434647101316192225283134374043464952471013161922252831343740434655586164677047101316192225283134374043464952555861647376794710131647101922252831343740434649525558616467707376798285884710131619222528313437404346495255586110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100" name="Таблица1145811172023262932353841442581114172023262932353841444750258111417202326293235384144535659626568258111417202326293235384144475053565962717477258111425817202326293235384144475053565962656871747780838625811141720232629323538414447505356596265892101" displayName="Таблица1145811172023262932353841442581114172023262932353841444750258111417202326293235384144535659626568258111417202326293235384144475053565962717477258111425817202326293235384144475053565962656871747780838625811141720232629323538414447505356596265892101" ref="A2:F13" totalsRowShown="0" headerRowDxfId="35">
  <autoFilter ref="A2:F13"/>
  <tableColumns count="6">
    <tableColumn id="1" name="Столбец1" dataDxfId="34"/>
    <tableColumn id="2" name="А" dataDxfId="3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101" name="Таблица2156912182124273033363942453691215182124273033363942454851369121518212427303336394245545760636669369121518212427303336394245485154576063727578369121536918212427303336394245485154576063666972757881848736912151821242730333639424548515457606366903102" displayName="Таблица215691218212427303336394245369121518212427303336394245485136912151821242730333639424554576063666936912151821242730333639424548515457606372757836912153691821242730333639424548515457606366697275788184873691215182124273033363942454851545760636690310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102" name="Таблица3167101319222528313437404346471013161922252831343740434649524710131619222528313437404346555861646770471013161922252831343740434649525558616473767947101316471019222528313437404346495255586164677073767982858847101316192225283134374043464952555861103" displayName="Таблица316710131922252831343740434647101316192225283134374043464952471013161922252831343740434655586164677047101316192225283134374043464952555861647376794710131647101922252831343740434649525558616467707376798285884710131619222528313437404346495255586110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97" name="Таблица1145811172023262932353841442581114172023262932353841444750258111417202326293235384144535659626568258111417202326293235384144475053565962717477258111425817202326293235384144475053565962656871747780838625811141720232629323538414447505356596265892598" displayName="Таблица1145811172023262932353841442581114172023262932353841444750258111417202326293235384144535659626568258111417202326293235384144475053565962717477258111425817202326293235384144475053565962656871747780838625811141720232629323538414447505356596265892598" ref="A2:F13" totalsRowShown="0" headerRowDxfId="32">
  <autoFilter ref="A2:F13"/>
  <tableColumns count="6">
    <tableColumn id="1" name="Столбец1" dataDxfId="31"/>
    <tableColumn id="2" name="А" dataDxfId="3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98" name="Таблица2156912182124273033363942453691215182124273033363942454851369121518212427303336394245545760636669369121518212427303336394245485154576063727578369121536918212427303336394245485154576063666972757881848736912151821242730333639424548515457606366903699" displayName="Таблица215691218212427303336394245369121518212427303336394245485136912151821242730333639424554576063666936912151821242730333639424548515457606372757836912153691821242730333639424548515457606366697275788184873691215182124273033363942454851545760636690369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99" name="Таблица3167101319222528313437404346471013161922252831343740434649524710131619222528313437404346555861646770471013161922252831343740434649525558616473767947101316471019222528313437404346495255586164677073767982858847101316192225283134374043464952555861100" displayName="Таблица316710131922252831343740434647101316192225283134374043464952471013161922252831343740434655586164677047101316192225283134374043464952555861647376794710131647101922252831343740434649525558616467707376798285884710131619222528313437404346495255586110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94" name="Таблица1145811172023262932353841442581114172023262932353841444750258111417202326293235384144535659626568258111417202326293235384144475053565962717477258111425817202326293235384144475053565962656871747780838625811141720232629323538414447505356596265892595" displayName="Таблица1145811172023262932353841442581114172023262932353841444750258111417202326293235384144535659626568258111417202326293235384144475053565962717477258111425817202326293235384144475053565962656871747780838625811141720232629323538414447505356596265892595" ref="A2:F13" totalsRowShown="0" headerRowDxfId="29">
  <autoFilter ref="A2:F13"/>
  <tableColumns count="6">
    <tableColumn id="1" name="Столбец1" dataDxfId="28"/>
    <tableColumn id="2" name="А" dataDxfId="2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95" name="Таблица2156912182124273033363942453691215182124273033363942454851369121518212427303336394245545760636669369121518212427303336394245485154576063727578369121536918212427303336394245485154576063666972757881848736912151821242730333639424548515457606366903696" displayName="Таблица215691218212427303336394245369121518212427303336394245485136912151821242730333639424554576063666936912151821242730333639424548515457606372757836912153691821242730333639424548515457606366697275788184873691215182124273033363942454851545760636690369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96" name="Таблица3167101319222528313437404346471013161922252831343740434649524710131619222528313437404346555861646770471013161922252831343740434649525558616473767947101316471019222528313437404346495255586164677073767982858847101316192225283134374043464952555861697" displayName="Таблица316710131922252831343740434647101316192225283134374043464952471013161922252831343740434655586164677047101316192225283134374043464952555861647376794710131647101922252831343740434649525558616467707376798285884710131619222528313437404346495255586169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91" name="Таблица1145811172023262932353841442581114172023262932353841444750258111417202326293235384144535659626568258111417202326293235384144475053565962717477258111425817202326293235384144475053565962656871747780838625811141720232629323538414447505356596265892592" displayName="Таблица1145811172023262932353841442581114172023262932353841444750258111417202326293235384144535659626568258111417202326293235384144475053565962717477258111425817202326293235384144475053565962656871747780838625811141720232629323538414447505356596265892592" ref="A2:F13" totalsRowShown="0" headerRowDxfId="26">
  <autoFilter ref="A2:F13"/>
  <tableColumns count="6">
    <tableColumn id="1" name="Столбец1" dataDxfId="25"/>
    <tableColumn id="2" name="А" dataDxfId="2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92" name="Таблица2156912182124273033363942453691215182124273033363942454851369121518212427303336394245545760636669369121518212427303336394245485154576063727578369121536918212427303336394245485154576063666972757881848736912151821242730333639424548515457606366903693" displayName="Таблица215691218212427303336394245369121518212427303336394245485136912151821242730333639424554576063666936912151821242730333639424548515457606372757836912153691821242730333639424548515457606366697275788184873691215182124273033363942454851545760636690369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93" name="Таблица3167101319222528313437404346471013161922252831343740434649524710131619222528313437404346555861646770471013161922252831343740434649525558616473767947101316471019222528313437404346495255586164677073767982858847101316192225283134374043464952555861694" displayName="Таблица316710131922252831343740434647101316192225283134374043464952471013161922252831343740434655586164677047101316192225283134374043464952555861647376794710131647101922252831343740434649525558616467707376798285884710131619222528313437404346495255586169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88" name="Таблица1145811172023262932353841442581114172023262932353841444750258111417202326293235384144535659626568258111417202326293235384144475053565962717477258111425817202326293235384144475053565962656871747780838625811141720232629323538414447505356596265892589" displayName="Таблица1145811172023262932353841442581114172023262932353841444750258111417202326293235384144535659626568258111417202326293235384144475053565962717477258111425817202326293235384144475053565962656871747780838625811141720232629323538414447505356596265892589" ref="A2:F13" totalsRowShown="0" headerRowDxfId="23">
  <autoFilter ref="A2:F13"/>
  <tableColumns count="6">
    <tableColumn id="1" name="Столбец1" dataDxfId="22"/>
    <tableColumn id="2" name="А" dataDxfId="2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89" name="Таблица2156912182124273033363942453691215182124273033363942454851369121518212427303336394245545760636669369121518212427303336394245485154576063727578369121536918212427303336394245485154576063666972757881848736912151821242730333639424548515457606366903690" displayName="Таблица215691218212427303336394245369121518212427303336394245485136912151821242730333639424554576063666936912151821242730333639424548515457606372757836912153691821242730333639424548515457606366697275788184873691215182124273033363942454851545760636690369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90" name="Таблица3167101319222528313437404346471013161922252831343740434649524710131619222528313437404346555861646770471013161922252831343740434649525558616473767947101316471019222528313437404346495255586164677073767982858847101316192225283134374043464952555861691" displayName="Таблица3167101319222528313437404346471013161922252831343740434649524710131619222528313437404346555861646770471013161922252831343740434649525558616473767947101316471019222528313437404346495255586164677073767982858847101316192225283134374043464952555861691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85" name="Таблица1145811172023262932353841442581114172023262932353841444750258111417202326293235384144535659626568258111417202326293235384144475053565962717477258111425817202326293235384144475053565962656871747780838625811141720232629323538414447505356596265892586" displayName="Таблица1145811172023262932353841442581114172023262932353841444750258111417202326293235384144535659626568258111417202326293235384144475053565962717477258111425817202326293235384144475053565962656871747780838625811141720232629323538414447505356596265892586" ref="A2:F13" totalsRowShown="0" headerRowDxfId="20">
  <autoFilter ref="A2:F13"/>
  <tableColumns count="6">
    <tableColumn id="1" name="Столбец1" dataDxfId="19"/>
    <tableColumn id="2" name="А" dataDxfId="1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86" name="Таблица2156912182124273033363942453691215182124273033363942454851369121518212427303336394245545760636669369121518212427303336394245485154576063727578369121536918212427303336394245485154576063666972757881848736912151821242730333639424548515457606366903687" displayName="Таблица215691218212427303336394245369121518212427303336394245485136912151821242730333639424554576063666936912151821242730333639424548515457606372757836912153691821242730333639424548515457606366697275788184873691215182124273033363942454851545760636690368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87" name="Таблица3167101319222528313437404346471013161922252831343740434649524710131619222528313437404346555861646770471013161922252831343740434649525558616473767947101316471019222528313437404346495255586164677073767982858847101316192225283134374043464952555861688" displayName="Таблица3167101319222528313437404346471013161922252831343740434649524710131619222528313437404346555861646770471013161922252831343740434649525558616473767947101316471019222528313437404346495255586164677073767982858847101316192225283134374043464952555861688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82" name="Таблица1145811172023262932353841442581114172023262932353841444750258111417202326293235384144535659626568258111417202326293235384144475053565962717477258111425817202326293235384144475053565962656871747780838625811141720232629323538414447505356596265892583" displayName="Таблица1145811172023262932353841442581114172023262932353841444750258111417202326293235384144535659626568258111417202326293235384144475053565962717477258111425817202326293235384144475053565962656871747780838625811141720232629323538414447505356596265892583" ref="A2:F13" totalsRowShown="0" headerRowDxfId="17">
  <autoFilter ref="A2:F13"/>
  <tableColumns count="6">
    <tableColumn id="1" name="Столбец1" dataDxfId="16"/>
    <tableColumn id="2" name="А" dataDxfId="1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83" name="Таблица2156912182124273033363942453691215182124273033363942454851369121518212427303336394245545760636669369121518212427303336394245485154576063727578369121536918212427303336394245485154576063666972757881848736912151821242730333639424548515457606366903684" displayName="Таблица215691218212427303336394245369121518212427303336394245485136912151821242730333639424554576063666936912151821242730333639424548515457606372757836912153691821242730333639424548515457606366697275788184873691215182124273033363942454851545760636690368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84" name="Таблица3167101319222528313437404346471013161922252831343740434649524710131619222528313437404346555861646770471013161922252831343740434649525558616473767947101316471019222528313437404346495255586164677073767982858847101316192225283134374043464952555861685" displayName="Таблица316710131922252831343740434647101316192225283134374043464952471013161922252831343740434655586164677047101316192225283134374043464952555861647376794710131647101922252831343740434649525558616467707376798285884710131619222528313437404346495255586168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79" name="Таблица1145811172023262932353841442581114172023262932353841444750258111417202326293235384144535659626568258111417202326293235384144475053565962717477258111425817202326293235384144475053565962656871747780838625811141720232629323538414447505356596265892580" displayName="Таблица1145811172023262932353841442581114172023262932353841444750258111417202326293235384144535659626568258111417202326293235384144475053565962717477258111425817202326293235384144475053565962656871747780838625811141720232629323538414447505356596265892580" ref="A2:F13" totalsRowShown="0" headerRowDxfId="14">
  <autoFilter ref="A2:F13"/>
  <tableColumns count="6">
    <tableColumn id="1" name="Столбец1" dataDxfId="13"/>
    <tableColumn id="2" name="А" dataDxfId="1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80" name="Таблица2156912182124273033363942453691215182124273033363942454851369121518212427303336394245545760636669369121518212427303336394245485154576063727578369121536918212427303336394245485154576063666972757881848736912151821242730333639424548515457606366903681" displayName="Таблица215691218212427303336394245369121518212427303336394245485136912151821242730333639424554576063666936912151821242730333639424548515457606372757836912153691821242730333639424548515457606366697275788184873691215182124273033363942454851545760636690368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81" name="Таблица3167101319222528313437404346471013161922252831343740434649524710131619222528313437404346555861646770471013161922252831343740434649525558616473767947101316471019222528313437404346495255586164677073767982858847101316192225283134374043464952555861682" displayName="Таблица3167101319222528313437404346471013161922252831343740434649524710131619222528313437404346555861646770471013161922252831343740434649525558616473767947101316471019222528313437404346495255586164677073767982858847101316192225283134374043464952555861682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76" name="Таблица1145811172023262932353841442581114172023262932353841444750258111417202326293235384144535659626568258111417202326293235384144475053565962717477258111425817202326293235384144475053565962656871747780838625811141720232629323538414447505356596265892577" displayName="Таблица1145811172023262932353841442581114172023262932353841444750258111417202326293235384144535659626568258111417202326293235384144475053565962717477258111425817202326293235384144475053565962656871747780838625811141720232629323538414447505356596265892577" ref="A2:F13" totalsRowShown="0" headerRowDxfId="11">
  <autoFilter ref="A2:F13"/>
  <tableColumns count="6">
    <tableColumn id="1" name="Столбец1" dataDxfId="10"/>
    <tableColumn id="2" name="А" dataDxfId="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77" name="Таблица2156912182124273033363942453691215182124273033363942454851369121518212427303336394245545760636669369121518212427303336394245485154576063727578369121536918212427303336394245485154576063666972757881848736912151821242730333639424548515457606366903678" displayName="Таблица215691218212427303336394245369121518212427303336394245485136912151821242730333639424554576063666936912151821242730333639424548515457606372757836912153691821242730333639424548515457606366697275788184873691215182124273033363942454851545760636690367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78" name="Таблица3167101319222528313437404346471013161922252831343740434649524710131619222528313437404346555861646770471013161922252831343740434649525558616473767947101316471019222528313437404346495255586164677073767982858847101316192225283134374043464952555861679" displayName="Таблица316710131922252831343740434647101316192225283134374043464952471013161922252831343740434655586164677047101316192225283134374043464952555861647376794710131647101922252831343740434649525558616467707376798285884710131619222528313437404346495255586167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73" name="Таблица1145811172023262932353841442581114172023262932353841444750258111417202326293235384144535659626568258111417202326293235384144475053565962717477258111425817202326293235384144475053565962656871747780838625811141720232629323538414447505356596265892574" displayName="Таблица1145811172023262932353841442581114172023262932353841444750258111417202326293235384144535659626568258111417202326293235384144475053565962717477258111425817202326293235384144475053565962656871747780838625811141720232629323538414447505356596265892574" ref="A2:F13" totalsRowShown="0" headerRowDxfId="8">
  <autoFilter ref="A2:F13"/>
  <tableColumns count="6">
    <tableColumn id="1" name="Столбец1" dataDxfId="7"/>
    <tableColumn id="2" name="А" dataDxfId="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74" name="Таблица2156912182124273033363942453691215182124273033363942454851369121518212427303336394245545760636669369121518212427303336394245485154576063727578369121536918212427303336394245485154576063666972757881848736912151821242730333639424548515457606366903675" displayName="Таблица215691218212427303336394245369121518212427303336394245485136912151821242730333639424554576063666936912151821242730333639424548515457606372757836912153691821242730333639424548515457606366697275788184873691215182124273033363942454851545760636690367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75" name="Таблица3167101319222528313437404346471013161922252831343740434649524710131619222528313437404346555861646770471013161922252831343740434649525558616473767947101316471019222528313437404346495255586164677073767982858847101316192225283134374043464952555861676" displayName="Таблица316710131922252831343740434647101316192225283134374043464952471013161922252831343740434655586164677047101316192225283134374043464952555861647376794710131647101922252831343740434649525558616467707376798285884710131619222528313437404346495255586167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id="70" name="Таблица1145811172023262932353841442581114172023262932353841444750258111417202326293235384144535659626568258111417202326293235384144475053565962717477258111425817202326293235384144475053565962656871747780838625811141720232629323538414447505356596265892571" displayName="Таблица1145811172023262932353841442581114172023262932353841444750258111417202326293235384144535659626568258111417202326293235384144475053565962717477258111425817202326293235384144475053565962656871747780838625811141720232629323538414447505356596265892571" ref="A2:F13" totalsRowShown="0" headerRowDxfId="5">
  <autoFilter ref="A2:F13"/>
  <tableColumns count="6">
    <tableColumn id="1" name="Столбец1" dataDxfId="4"/>
    <tableColumn id="2" name="А" dataDxfId="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id="71" name="Таблица2156912182124273033363942453691215182124273033363942454851369121518212427303336394245545760636669369121518212427303336394245485154576063727578369121536918212427303336394245485154576063666972757881848736912151821242730333639424548515457606366903672" displayName="Таблица215691218212427303336394245369121518212427303336394245485136912151821242730333639424554576063666936912151821242730333639424548515457606372757836912153691821242730333639424548515457606366697275788184873691215182124273033363942454851545760636690367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id="72" name="Таблица3167101319222528313437404346471013161922252831343740434649524710131619222528313437404346555861646770471013161922252831343740434649525558616473767947101316471019222528313437404346495255586164677073767982858847101316192225283134374043464952555861673" displayName="Таблица316710131922252831343740434647101316192225283134374043464952471013161922252831343740434655586164677047101316192225283134374043464952555861647376794710131647101922252831343740434649525558616467707376798285884710131619222528313437404346495255586167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id="67" name="Таблица1145811172023262932353841442581114172023262932353841444750258111417202326293235384144535659626568258111417202326293235384144475053565962717477258111425817202326293235384144475053565962656871747780838625811141720232629323538414447505356596265892568" displayName="Таблица1145811172023262932353841442581114172023262932353841444750258111417202326293235384144535659626568258111417202326293235384144475053565962717477258111425817202326293235384144475053565962656871747780838625811141720232629323538414447505356596265892568" ref="A2:F13" totalsRowShown="0" headerRowDxfId="2">
  <autoFilter ref="A2:F13"/>
  <tableColumns count="6">
    <tableColumn id="1" name="Столбец1" dataDxfId="1"/>
    <tableColumn id="2" name="А" dataDxfId="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id="68" name="Таблица2156912182124273033363942453691215182124273033363942454851369121518212427303336394245545760636669369121518212427303336394245485154576063727578369121536918212427303336394245485154576063666972757881848736912151821242730333639424548515457606366903669" displayName="Таблица215691218212427303336394245369121518212427303336394245485136912151821242730333639424554576063666936912151821242730333639424548515457606372757836912153691821242730333639424548515457606366697275788184873691215182124273033363942454851545760636690366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id="69" name="Таблица3167101319222528313437404346471013161922252831343740434649524710131619222528313437404346555861646770471013161922252831343740434649525558616473767947101316471019222528313437404346495255586164677073767982858847101316192225283134374043464952555861670" displayName="Таблица316710131922252831343740434647101316192225283134374043464952471013161922252831343740434655586164677047101316192225283134374043464952555861647376794710131647101922252831343740434649525558616467707376798285884710131619222528313437404346495255586167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table" Target="../tables/table41.xml"/><Relationship Id="rId1" Type="http://schemas.openxmlformats.org/officeDocument/2006/relationships/table" Target="../tables/table4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.xml"/><Relationship Id="rId2" Type="http://schemas.openxmlformats.org/officeDocument/2006/relationships/table" Target="../tables/table47.xml"/><Relationship Id="rId1" Type="http://schemas.openxmlformats.org/officeDocument/2006/relationships/table" Target="../tables/table4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4.xml"/><Relationship Id="rId2" Type="http://schemas.openxmlformats.org/officeDocument/2006/relationships/table" Target="../tables/table53.xml"/><Relationship Id="rId1" Type="http://schemas.openxmlformats.org/officeDocument/2006/relationships/table" Target="../tables/table52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2" Type="http://schemas.openxmlformats.org/officeDocument/2006/relationships/table" Target="../tables/table56.xml"/><Relationship Id="rId1" Type="http://schemas.openxmlformats.org/officeDocument/2006/relationships/table" Target="../tables/table55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0.xml"/><Relationship Id="rId2" Type="http://schemas.openxmlformats.org/officeDocument/2006/relationships/table" Target="../tables/table59.xml"/><Relationship Id="rId1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opLeftCell="A7" workbookViewId="0">
      <selection activeCell="I6" sqref="I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48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130</v>
      </c>
      <c r="D8">
        <f>$B$8*$C$8</f>
        <v>1677</v>
      </c>
      <c r="E8">
        <v>130</v>
      </c>
      <c r="F8">
        <f>$B$8*$E$8</f>
        <v>1677</v>
      </c>
    </row>
    <row r="9" spans="1:6">
      <c r="A9" s="2" t="s">
        <v>18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3693</v>
      </c>
      <c r="E13" s="1" t="s">
        <v>23</v>
      </c>
      <c r="F13">
        <f>SUM(F4:F12)</f>
        <v>3693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18.5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18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6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4770</v>
      </c>
    </row>
    <row r="30" spans="1:4" ht="45">
      <c r="A30" s="1" t="s">
        <v>42</v>
      </c>
      <c r="B30">
        <f>F13/B28</f>
        <v>0.96171874999999996</v>
      </c>
      <c r="C30" s="1" t="s">
        <v>43</v>
      </c>
      <c r="D30">
        <f>F13/D28</f>
        <v>0.77421383647798747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s="1" t="s">
        <v>49</v>
      </c>
      <c r="B36" s="1" t="s">
        <v>50</v>
      </c>
      <c r="C36">
        <v>2</v>
      </c>
    </row>
    <row r="37" spans="1:4" ht="60">
      <c r="A37" s="1" t="s">
        <v>35</v>
      </c>
      <c r="B37" s="1" t="s">
        <v>51</v>
      </c>
      <c r="C37">
        <v>15.5</v>
      </c>
    </row>
    <row r="38" spans="1:4" ht="75">
      <c r="A38" t="s">
        <v>39</v>
      </c>
      <c r="B38" s="1" t="s">
        <v>52</v>
      </c>
      <c r="C38">
        <v>32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G38" sqref="G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145</v>
      </c>
      <c r="D7">
        <f>$B$7*$C$7</f>
        <v>1624</v>
      </c>
      <c r="E7">
        <v>145</v>
      </c>
      <c r="F7">
        <f>$B$7*$E$7</f>
        <v>1624</v>
      </c>
    </row>
    <row r="8" spans="1:6">
      <c r="A8" s="2" t="s">
        <v>17</v>
      </c>
      <c r="B8" s="6">
        <v>12.9</v>
      </c>
      <c r="C8">
        <v>130</v>
      </c>
      <c r="D8">
        <f>$B$8*$C$8</f>
        <v>1677</v>
      </c>
      <c r="E8">
        <v>130</v>
      </c>
      <c r="F8">
        <f>$B$8*$E$8</f>
        <v>1677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3637</v>
      </c>
      <c r="E13" s="1" t="s">
        <v>23</v>
      </c>
      <c r="F13">
        <f>SUM(F4:F12)</f>
        <v>3637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5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3570</v>
      </c>
    </row>
    <row r="30" spans="1:4" ht="45">
      <c r="A30" s="1" t="s">
        <v>42</v>
      </c>
      <c r="B30">
        <f>F13/B28</f>
        <v>0.94713541666666667</v>
      </c>
      <c r="C30" s="1" t="s">
        <v>43</v>
      </c>
      <c r="D30">
        <f>F13/D28</f>
        <v>1.0187675070028011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>
      <c r="A37" s="1" t="s">
        <v>36</v>
      </c>
      <c r="B37" s="1" t="s">
        <v>54</v>
      </c>
      <c r="C37">
        <v>3</v>
      </c>
    </row>
    <row r="38" spans="1:4">
      <c r="A38" t="s">
        <v>37</v>
      </c>
      <c r="B38" s="1" t="s">
        <v>47</v>
      </c>
      <c r="C38">
        <v>0.5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F46"/>
  <sheetViews>
    <sheetView topLeftCell="A20" workbookViewId="0">
      <selection activeCell="G36" sqref="G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265</v>
      </c>
      <c r="D7">
        <f>$B$7*$C$7</f>
        <v>2968</v>
      </c>
      <c r="E7">
        <v>265</v>
      </c>
      <c r="F7">
        <f>$B$7*$E$7</f>
        <v>2968</v>
      </c>
    </row>
    <row r="8" spans="1:6">
      <c r="A8" s="2" t="s">
        <v>17</v>
      </c>
      <c r="B8" s="6">
        <v>12.9</v>
      </c>
      <c r="C8">
        <v>45</v>
      </c>
      <c r="D8">
        <f>$B$8*$C$8</f>
        <v>580.5</v>
      </c>
      <c r="E8">
        <v>45</v>
      </c>
      <c r="F8">
        <f>$B$8*$E$8</f>
        <v>580.5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3884.5</v>
      </c>
      <c r="E13" s="1" t="s">
        <v>23</v>
      </c>
      <c r="F13">
        <f>SUM(F4:F12)</f>
        <v>3884.5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5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3600</v>
      </c>
    </row>
    <row r="30" spans="1:4" ht="45">
      <c r="A30" s="1" t="s">
        <v>42</v>
      </c>
      <c r="B30">
        <f>F13/B28</f>
        <v>1.0115885416666666</v>
      </c>
      <c r="C30" s="1" t="s">
        <v>43</v>
      </c>
      <c r="D30">
        <f>F13/D28</f>
        <v>1.0790277777777777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>
      <c r="A37" s="1" t="s">
        <v>36</v>
      </c>
      <c r="B37" s="1" t="s">
        <v>54</v>
      </c>
      <c r="C37">
        <v>3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G36" sqref="G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56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240</v>
      </c>
      <c r="D9">
        <f>$B$9*$C$9</f>
        <v>2688</v>
      </c>
      <c r="E9">
        <v>240</v>
      </c>
      <c r="F9">
        <f>$B$9*$E$9</f>
        <v>2688</v>
      </c>
    </row>
    <row r="10" spans="1:6">
      <c r="A10" s="2" t="s">
        <v>19</v>
      </c>
      <c r="B10" s="6">
        <v>12.9</v>
      </c>
      <c r="C10">
        <v>50</v>
      </c>
      <c r="D10">
        <f>$B$10*$C$10</f>
        <v>645</v>
      </c>
      <c r="E10">
        <v>50</v>
      </c>
      <c r="F10">
        <f>$B$10*$E$10</f>
        <v>645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3705</v>
      </c>
      <c r="E13" s="1" t="s">
        <v>23</v>
      </c>
      <c r="F13">
        <f>SUM(F4:F12)</f>
        <v>3705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3540</v>
      </c>
    </row>
    <row r="30" spans="1:4" ht="45">
      <c r="A30" s="1" t="s">
        <v>42</v>
      </c>
      <c r="B30">
        <f>F13/B28</f>
        <v>0.96484375</v>
      </c>
      <c r="C30" s="1" t="s">
        <v>43</v>
      </c>
      <c r="D30">
        <f>F13/D28</f>
        <v>1.0466101694915255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 ht="60">
      <c r="A37" s="1" t="s">
        <v>36</v>
      </c>
      <c r="B37" s="1" t="s">
        <v>57</v>
      </c>
      <c r="C37">
        <v>4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58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200</v>
      </c>
      <c r="D7">
        <f>$B$7*$C$7</f>
        <v>2240</v>
      </c>
      <c r="E7">
        <v>200</v>
      </c>
      <c r="F7">
        <f>$B$7*$E$7</f>
        <v>2240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3696</v>
      </c>
      <c r="E13" s="1" t="s">
        <v>23</v>
      </c>
      <c r="F13">
        <f>SUM(F4:F12)</f>
        <v>3696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6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6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3360</v>
      </c>
    </row>
    <row r="30" spans="1:4" ht="45">
      <c r="A30" s="1" t="s">
        <v>42</v>
      </c>
      <c r="B30">
        <f>F13/B28</f>
        <v>0.96250000000000002</v>
      </c>
      <c r="C30" s="1" t="s">
        <v>43</v>
      </c>
      <c r="D30">
        <f>F13/D28</f>
        <v>1.1000000000000001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2</v>
      </c>
    </row>
    <row r="37" spans="1:4" ht="30">
      <c r="A37" s="1" t="s">
        <v>49</v>
      </c>
      <c r="B37" s="1" t="s">
        <v>50</v>
      </c>
      <c r="C37">
        <v>2</v>
      </c>
    </row>
    <row r="38" spans="1:4" ht="60">
      <c r="A38" t="s">
        <v>36</v>
      </c>
      <c r="B38" s="1" t="s">
        <v>59</v>
      </c>
      <c r="C38">
        <v>2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50</v>
      </c>
      <c r="D4">
        <f>$B$4*$C$4</f>
        <v>560</v>
      </c>
      <c r="E4">
        <v>50</v>
      </c>
      <c r="F4">
        <f>$B$4*$E$4</f>
        <v>560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19</v>
      </c>
      <c r="B10" s="6">
        <v>12.9</v>
      </c>
      <c r="C10">
        <v>85</v>
      </c>
      <c r="D10">
        <f>$B$10*$C$10</f>
        <v>1096.5</v>
      </c>
      <c r="E10">
        <v>85</v>
      </c>
      <c r="F10">
        <f>$B$10*$E$10</f>
        <v>1096.5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3672.5</v>
      </c>
      <c r="E13" s="1" t="s">
        <v>23</v>
      </c>
      <c r="F13">
        <f>SUM(F4:F12)</f>
        <v>3672.5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  <c r="E16" t="s">
        <v>61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14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6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3780</v>
      </c>
    </row>
    <row r="30" spans="1:4" ht="45">
      <c r="A30" s="1" t="s">
        <v>42</v>
      </c>
      <c r="B30">
        <f>F13/B28</f>
        <v>0.95638020833333337</v>
      </c>
      <c r="C30" s="1" t="s">
        <v>43</v>
      </c>
      <c r="D30">
        <f>F13/D28</f>
        <v>0.97156084656084651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75">
      <c r="A36" s="1" t="s">
        <v>35</v>
      </c>
      <c r="B36" s="1" t="s">
        <v>62</v>
      </c>
      <c r="C36">
        <v>8</v>
      </c>
    </row>
    <row r="37" spans="1:4" ht="30">
      <c r="A37" s="1" t="s">
        <v>63</v>
      </c>
      <c r="B37" s="1" t="s">
        <v>50</v>
      </c>
      <c r="C37">
        <v>2</v>
      </c>
    </row>
    <row r="38" spans="1:4" ht="45">
      <c r="A38" t="s">
        <v>36</v>
      </c>
      <c r="B38" s="1" t="s">
        <v>64</v>
      </c>
      <c r="C38">
        <v>2</v>
      </c>
    </row>
    <row r="39" spans="1:4" ht="45">
      <c r="A39" t="s">
        <v>30</v>
      </c>
      <c r="B39" s="1" t="s">
        <v>65</v>
      </c>
      <c r="C39">
        <v>2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66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205</v>
      </c>
      <c r="D7">
        <f>$B$7*$C$7</f>
        <v>2296</v>
      </c>
      <c r="E7">
        <v>205</v>
      </c>
      <c r="F7">
        <f>$B$7*$E$7</f>
        <v>2296</v>
      </c>
    </row>
    <row r="8" spans="1:6">
      <c r="A8" s="2" t="s">
        <v>17</v>
      </c>
      <c r="B8" s="6">
        <v>12.9</v>
      </c>
      <c r="C8">
        <v>85</v>
      </c>
      <c r="D8">
        <f>$B$8*$C$8</f>
        <v>1096.5</v>
      </c>
      <c r="E8">
        <v>85</v>
      </c>
      <c r="F8">
        <f>$B$8*$E$8</f>
        <v>1096.5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3728.5</v>
      </c>
      <c r="E13" s="1" t="s">
        <v>23</v>
      </c>
      <c r="F13">
        <f>SUM(F4:F12)</f>
        <v>3728.5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3630</v>
      </c>
    </row>
    <row r="30" spans="1:4" ht="45">
      <c r="A30" s="1" t="s">
        <v>42</v>
      </c>
      <c r="B30">
        <f>F13/B28</f>
        <v>0.97096354166666665</v>
      </c>
      <c r="C30" s="1" t="s">
        <v>43</v>
      </c>
      <c r="D30">
        <f>F13/D28</f>
        <v>1.0271349862258954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>
      <c r="A37" s="1" t="s">
        <v>36</v>
      </c>
      <c r="B37" s="1" t="s">
        <v>67</v>
      </c>
      <c r="C37">
        <v>2</v>
      </c>
    </row>
    <row r="38" spans="1:4">
      <c r="A38" t="s">
        <v>37</v>
      </c>
      <c r="B38" s="1" t="s">
        <v>47</v>
      </c>
      <c r="C38">
        <v>0.5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H34" sqref="H34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68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50</v>
      </c>
      <c r="D5">
        <f>$B$5*$C$5</f>
        <v>560</v>
      </c>
      <c r="E5">
        <v>50</v>
      </c>
      <c r="F5">
        <f>$B$5*$E$5</f>
        <v>560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200</v>
      </c>
      <c r="D7">
        <f>$B$7*$C$7</f>
        <v>2240</v>
      </c>
      <c r="E7">
        <v>200</v>
      </c>
      <c r="F7">
        <f>$B$7*$E$7</f>
        <v>2240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3136</v>
      </c>
      <c r="E13" s="1" t="s">
        <v>23</v>
      </c>
      <c r="F13">
        <f>SUM(F4:F12)</f>
        <v>3136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3510</v>
      </c>
    </row>
    <row r="30" spans="1:4" ht="45">
      <c r="A30" s="1" t="s">
        <v>42</v>
      </c>
      <c r="B30">
        <f>F13/B28</f>
        <v>0.81666666666666665</v>
      </c>
      <c r="C30" s="1" t="s">
        <v>43</v>
      </c>
      <c r="D30">
        <f>F13/D28</f>
        <v>0.89344729344729346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60">
      <c r="A36" s="1" t="s">
        <v>35</v>
      </c>
      <c r="B36" s="1" t="s">
        <v>69</v>
      </c>
      <c r="C36">
        <v>3</v>
      </c>
    </row>
    <row r="37" spans="1:4">
      <c r="A37" s="1" t="s">
        <v>36</v>
      </c>
      <c r="B37" s="1" t="s">
        <v>67</v>
      </c>
      <c r="C37">
        <v>2</v>
      </c>
    </row>
    <row r="38" spans="1:4">
      <c r="A38" t="s">
        <v>37</v>
      </c>
      <c r="B38" s="1" t="s">
        <v>47</v>
      </c>
      <c r="C38">
        <v>0.5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4" sqref="F34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19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3513</v>
      </c>
      <c r="E13" s="1" t="s">
        <v>23</v>
      </c>
      <c r="F13">
        <f>SUM(F4:F12)</f>
        <v>3513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6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3510</v>
      </c>
    </row>
    <row r="30" spans="1:4" ht="45">
      <c r="A30" s="1" t="s">
        <v>42</v>
      </c>
      <c r="B30">
        <f>F13/B28</f>
        <v>0.91484374999999996</v>
      </c>
      <c r="C30" s="1" t="s">
        <v>43</v>
      </c>
      <c r="D30">
        <f>F13/D28</f>
        <v>1.0008547008547009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s="1" t="s">
        <v>30</v>
      </c>
      <c r="B36" s="1" t="s">
        <v>71</v>
      </c>
      <c r="C36">
        <v>2</v>
      </c>
    </row>
    <row r="37" spans="1:4">
      <c r="A37" s="1" t="s">
        <v>35</v>
      </c>
      <c r="B37" s="1" t="s">
        <v>46</v>
      </c>
      <c r="C37">
        <v>1</v>
      </c>
    </row>
    <row r="38" spans="1:4">
      <c r="A38" t="s">
        <v>36</v>
      </c>
      <c r="B38" s="1" t="s">
        <v>72</v>
      </c>
      <c r="C38">
        <v>2</v>
      </c>
    </row>
    <row r="39" spans="1:4">
      <c r="A39" t="s">
        <v>37</v>
      </c>
      <c r="B39" s="1" t="s">
        <v>47</v>
      </c>
      <c r="C39">
        <v>0.5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F46"/>
  <sheetViews>
    <sheetView topLeftCell="A24" workbookViewId="0">
      <selection activeCell="F37" sqref="F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185</v>
      </c>
      <c r="D9">
        <f>$B$9*$C$9</f>
        <v>2072</v>
      </c>
      <c r="E9">
        <v>185</v>
      </c>
      <c r="F9">
        <f>$B$9*$E$9</f>
        <v>2072</v>
      </c>
    </row>
    <row r="10" spans="1:6">
      <c r="A10" s="2" t="s">
        <v>19</v>
      </c>
      <c r="B10" s="6">
        <v>12.9</v>
      </c>
      <c r="C10">
        <v>85</v>
      </c>
      <c r="D10">
        <f>$B$10*$C$10</f>
        <v>1096.5</v>
      </c>
      <c r="E10">
        <v>85</v>
      </c>
      <c r="F10">
        <f>$B$10*$E$10</f>
        <v>1096.5</v>
      </c>
    </row>
    <row r="11" spans="1:6">
      <c r="A11" s="2" t="s">
        <v>20</v>
      </c>
      <c r="B11" s="6">
        <v>11.2</v>
      </c>
      <c r="C11">
        <v>40</v>
      </c>
      <c r="D11">
        <f>$B$11*$C$11</f>
        <v>448</v>
      </c>
      <c r="E11">
        <v>40</v>
      </c>
      <c r="F11">
        <f>$B$11*$E$11</f>
        <v>448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3616.5</v>
      </c>
      <c r="E13" s="1" t="s">
        <v>23</v>
      </c>
      <c r="F13">
        <f>SUM(F4:F12)</f>
        <v>3616.5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6</v>
      </c>
    </row>
    <row r="27" spans="1:4">
      <c r="A27" t="s">
        <v>74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3060</v>
      </c>
    </row>
    <row r="30" spans="1:4" ht="45">
      <c r="A30" s="1" t="s">
        <v>42</v>
      </c>
      <c r="B30">
        <f>F13/B28</f>
        <v>0.94179687499999998</v>
      </c>
      <c r="C30" s="1" t="s">
        <v>43</v>
      </c>
      <c r="D30">
        <f>F13/D28</f>
        <v>1.1818627450980392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 ht="30">
      <c r="A37" s="1" t="s">
        <v>49</v>
      </c>
      <c r="B37" s="1" t="s">
        <v>50</v>
      </c>
      <c r="C37">
        <v>2</v>
      </c>
    </row>
    <row r="38" spans="1:4">
      <c r="A38" t="s">
        <v>36</v>
      </c>
      <c r="B38" s="1" t="s">
        <v>67</v>
      </c>
      <c r="C38">
        <v>1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F46"/>
  <sheetViews>
    <sheetView topLeftCell="A17" workbookViewId="0">
      <selection activeCell="E39" sqref="E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200</v>
      </c>
      <c r="D5">
        <f>$B$5*$C$5</f>
        <v>2240</v>
      </c>
      <c r="E5">
        <v>200</v>
      </c>
      <c r="F5">
        <f>$B$5*$E$5</f>
        <v>2240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50</v>
      </c>
      <c r="D7">
        <f>$B$7*$C$7</f>
        <v>560</v>
      </c>
      <c r="E7">
        <v>50</v>
      </c>
      <c r="F7">
        <f>$B$7*$E$7</f>
        <v>560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60</v>
      </c>
      <c r="D11">
        <f>$B$11*$C$11</f>
        <v>672</v>
      </c>
      <c r="E11">
        <v>60</v>
      </c>
      <c r="F11">
        <f>$B$11*$E$11</f>
        <v>672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3472</v>
      </c>
      <c r="E13" s="1" t="s">
        <v>23</v>
      </c>
      <c r="F13">
        <f>SUM(F4:F12)</f>
        <v>3472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12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5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7</v>
      </c>
    </row>
    <row r="27" spans="1:4">
      <c r="A27" t="s">
        <v>74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3300</v>
      </c>
    </row>
    <row r="30" spans="1:4" ht="45">
      <c r="A30" s="1" t="s">
        <v>42</v>
      </c>
      <c r="B30">
        <f>F13/B28</f>
        <v>0.90416666666666667</v>
      </c>
      <c r="C30" s="1" t="s">
        <v>43</v>
      </c>
      <c r="D30">
        <f>F13/D28</f>
        <v>1.052121212121212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 ht="30">
      <c r="A37" s="1" t="s">
        <v>49</v>
      </c>
      <c r="B37" s="1" t="s">
        <v>50</v>
      </c>
      <c r="C37">
        <v>1</v>
      </c>
    </row>
    <row r="38" spans="1:4" ht="30">
      <c r="A38" s="1" t="s">
        <v>76</v>
      </c>
      <c r="B38" s="1" t="s">
        <v>67</v>
      </c>
      <c r="C38">
        <v>2</v>
      </c>
    </row>
    <row r="39" spans="1:4" ht="75">
      <c r="A39" t="s">
        <v>30</v>
      </c>
      <c r="B39" s="1" t="s">
        <v>77</v>
      </c>
      <c r="C39">
        <v>3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H36" sqref="H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78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190</v>
      </c>
      <c r="D7">
        <f>$B$7*$C$7</f>
        <v>2128</v>
      </c>
      <c r="E7">
        <v>190</v>
      </c>
      <c r="F7">
        <f>$B$7*$E$7</f>
        <v>2128</v>
      </c>
    </row>
    <row r="8" spans="1:6">
      <c r="A8" s="2" t="s">
        <v>17</v>
      </c>
      <c r="B8" s="6">
        <v>12.9</v>
      </c>
      <c r="C8">
        <v>85</v>
      </c>
      <c r="D8">
        <f>$B$8*$C$8</f>
        <v>1096.5</v>
      </c>
      <c r="E8">
        <v>85</v>
      </c>
      <c r="F8">
        <f>$B$8*$E$8</f>
        <v>1096.5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3560.5</v>
      </c>
      <c r="E13" s="1" t="s">
        <v>23</v>
      </c>
      <c r="F13">
        <f>SUM(F4:F12)</f>
        <v>3560.5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74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3510</v>
      </c>
    </row>
    <row r="30" spans="1:4" ht="45">
      <c r="A30" s="1" t="s">
        <v>42</v>
      </c>
      <c r="B30">
        <f>F13/B28</f>
        <v>0.9272135416666667</v>
      </c>
      <c r="C30" s="1" t="s">
        <v>43</v>
      </c>
      <c r="D30">
        <f>F13/D28</f>
        <v>1.0143874643874644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>
      <c r="A37" s="1" t="s">
        <v>36</v>
      </c>
      <c r="B37" s="1" t="s">
        <v>79</v>
      </c>
      <c r="C37">
        <v>4</v>
      </c>
    </row>
    <row r="38" spans="1:4">
      <c r="A38" t="s">
        <v>37</v>
      </c>
      <c r="B38" s="1" t="s">
        <v>47</v>
      </c>
      <c r="C38">
        <v>0.5</v>
      </c>
    </row>
    <row r="39" spans="1:4" ht="45">
      <c r="A39" t="s">
        <v>30</v>
      </c>
      <c r="B39" s="1" t="s">
        <v>80</v>
      </c>
      <c r="C39">
        <v>2.5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H39" sqref="H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81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200</v>
      </c>
      <c r="D9">
        <f>$B$9*$C$9</f>
        <v>2240</v>
      </c>
      <c r="E9">
        <v>200</v>
      </c>
      <c r="F9">
        <f>$B$9*$E$9</f>
        <v>2240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3696</v>
      </c>
      <c r="E13" s="1" t="s">
        <v>23</v>
      </c>
      <c r="F13">
        <f>SUM(F4:F12)</f>
        <v>3696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2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74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3390</v>
      </c>
    </row>
    <row r="30" spans="1:4" ht="45">
      <c r="A30" s="1" t="s">
        <v>42</v>
      </c>
      <c r="B30">
        <f>F13/B28</f>
        <v>0.96250000000000002</v>
      </c>
      <c r="C30" s="1" t="s">
        <v>43</v>
      </c>
      <c r="D30">
        <f>F13/D28</f>
        <v>1.0902654867256638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>
      <c r="A37" s="1" t="s">
        <v>36</v>
      </c>
      <c r="B37" s="1" t="s">
        <v>67</v>
      </c>
      <c r="C37">
        <v>2</v>
      </c>
    </row>
    <row r="38" spans="1:4">
      <c r="A38" t="s">
        <v>37</v>
      </c>
      <c r="B38" s="1" t="s">
        <v>47</v>
      </c>
      <c r="C38">
        <v>0.5</v>
      </c>
    </row>
    <row r="39" spans="1:4" ht="30">
      <c r="A39" t="s">
        <v>30</v>
      </c>
      <c r="B39" s="1" t="s">
        <v>82</v>
      </c>
      <c r="C39">
        <v>2.5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27" sqref="F2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290</v>
      </c>
      <c r="D7">
        <f>$B$7*$C$7</f>
        <v>3248</v>
      </c>
      <c r="E7">
        <v>290</v>
      </c>
      <c r="F7">
        <f>$B$7*$E$7</f>
        <v>3248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60</v>
      </c>
      <c r="D11">
        <f>$B$11*$C$11</f>
        <v>672</v>
      </c>
      <c r="E11">
        <v>60</v>
      </c>
      <c r="F11">
        <f>$B$11*$E$11</f>
        <v>672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3920</v>
      </c>
      <c r="E13" s="1" t="s">
        <v>23</v>
      </c>
      <c r="F13">
        <f>SUM(F4:F12)</f>
        <v>3920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5.5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74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3420</v>
      </c>
    </row>
    <row r="30" spans="1:4" ht="45">
      <c r="A30" s="1" t="s">
        <v>42</v>
      </c>
      <c r="B30">
        <f>F13/B28</f>
        <v>1.0208333333333333</v>
      </c>
      <c r="C30" s="1" t="s">
        <v>43</v>
      </c>
      <c r="D30">
        <f>F13/D28</f>
        <v>1.1461988304093567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75">
      <c r="A36" s="1" t="s">
        <v>30</v>
      </c>
      <c r="B36" s="1" t="s">
        <v>84</v>
      </c>
      <c r="C36">
        <v>2.5</v>
      </c>
    </row>
    <row r="37" spans="1:4">
      <c r="A37" s="1" t="s">
        <v>35</v>
      </c>
      <c r="B37" s="1" t="s">
        <v>46</v>
      </c>
      <c r="C37">
        <v>1</v>
      </c>
    </row>
    <row r="38" spans="1:4">
      <c r="A38" t="s">
        <v>36</v>
      </c>
      <c r="B38" s="1" t="s">
        <v>67</v>
      </c>
      <c r="C38">
        <v>4</v>
      </c>
    </row>
    <row r="39" spans="1:4">
      <c r="A39" t="s">
        <v>37</v>
      </c>
      <c r="B39" s="1" t="s">
        <v>47</v>
      </c>
      <c r="C39">
        <v>0.5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F46"/>
  <sheetViews>
    <sheetView topLeftCell="A28" workbookViewId="0">
      <selection activeCell="C39" sqref="C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330</v>
      </c>
      <c r="D7">
        <f>$B$7*$C$7</f>
        <v>3695.9999999999995</v>
      </c>
      <c r="E7">
        <v>330</v>
      </c>
      <c r="F7">
        <f>$B$7*$E$7</f>
        <v>3695.9999999999995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4031.9999999999995</v>
      </c>
      <c r="E13" s="1" t="s">
        <v>23</v>
      </c>
      <c r="F13">
        <f>SUM(F4:F12)</f>
        <v>4031.9999999999995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8.5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5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7</v>
      </c>
    </row>
    <row r="27" spans="1:4">
      <c r="A27" t="s">
        <v>74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3390</v>
      </c>
    </row>
    <row r="30" spans="1:4" ht="45">
      <c r="A30" s="1" t="s">
        <v>42</v>
      </c>
      <c r="B30">
        <f>F13/B28</f>
        <v>1.0499999999999998</v>
      </c>
      <c r="C30" s="1" t="s">
        <v>43</v>
      </c>
      <c r="D30">
        <f>F13/D28</f>
        <v>1.1893805309734511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57" customHeight="1">
      <c r="A36" s="1" t="s">
        <v>35</v>
      </c>
      <c r="B36" s="1" t="s">
        <v>86</v>
      </c>
      <c r="C36">
        <v>3</v>
      </c>
    </row>
    <row r="37" spans="1:4" ht="30">
      <c r="A37" s="1" t="s">
        <v>36</v>
      </c>
      <c r="B37" s="1" t="s">
        <v>87</v>
      </c>
      <c r="C37">
        <v>4</v>
      </c>
    </row>
    <row r="38" spans="1:4">
      <c r="A38" t="s">
        <v>38</v>
      </c>
      <c r="B38" s="1" t="s">
        <v>88</v>
      </c>
      <c r="C38">
        <v>1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F46"/>
  <sheetViews>
    <sheetView topLeftCell="A22"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190</v>
      </c>
      <c r="D9">
        <f>$B$9*$C$9</f>
        <v>2128</v>
      </c>
      <c r="E9">
        <v>190</v>
      </c>
      <c r="F9">
        <f>$B$9*$E$9</f>
        <v>2128</v>
      </c>
    </row>
    <row r="10" spans="1:6">
      <c r="A10" s="2" t="s">
        <v>19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20</v>
      </c>
      <c r="B11" s="6">
        <v>11.2</v>
      </c>
      <c r="C11">
        <v>40</v>
      </c>
      <c r="D11">
        <f>$B$11*$C$11</f>
        <v>448</v>
      </c>
      <c r="E11">
        <v>40</v>
      </c>
      <c r="F11">
        <f>$B$11*$E$11</f>
        <v>448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3737</v>
      </c>
      <c r="E13" s="1" t="s">
        <v>23</v>
      </c>
      <c r="F13">
        <f>SUM(F4:F12)</f>
        <v>3737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11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0</v>
      </c>
    </row>
    <row r="24" spans="1:4">
      <c r="A24" t="s">
        <v>36</v>
      </c>
      <c r="B24">
        <v>8</v>
      </c>
      <c r="D24">
        <v>7</v>
      </c>
    </row>
    <row r="25" spans="1:4">
      <c r="A25" t="s">
        <v>37</v>
      </c>
      <c r="B25">
        <v>8</v>
      </c>
      <c r="D25">
        <v>10</v>
      </c>
    </row>
    <row r="26" spans="1:4">
      <c r="A26" t="s">
        <v>38</v>
      </c>
      <c r="B26">
        <v>8</v>
      </c>
      <c r="D26">
        <v>7.5</v>
      </c>
    </row>
    <row r="27" spans="1:4">
      <c r="A27" t="s">
        <v>74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4170</v>
      </c>
    </row>
    <row r="30" spans="1:4" ht="45">
      <c r="A30" s="1" t="s">
        <v>42</v>
      </c>
      <c r="B30">
        <f>F13/B28</f>
        <v>0.9731770833333333</v>
      </c>
      <c r="C30" s="1" t="s">
        <v>43</v>
      </c>
      <c r="D30">
        <f>F13/D28</f>
        <v>0.89616306954436453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36</v>
      </c>
      <c r="B36" s="1" t="s">
        <v>67</v>
      </c>
      <c r="C36">
        <v>1</v>
      </c>
    </row>
    <row r="37" spans="1:4">
      <c r="A37" s="1" t="s">
        <v>37</v>
      </c>
      <c r="B37" s="1" t="s">
        <v>50</v>
      </c>
      <c r="C37">
        <v>1</v>
      </c>
    </row>
    <row r="38" spans="1:4" ht="45">
      <c r="A38" t="s">
        <v>35</v>
      </c>
      <c r="B38" s="1" t="s">
        <v>86</v>
      </c>
      <c r="C38">
        <v>4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C37" sqref="C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170</v>
      </c>
      <c r="D7">
        <f>$B$7*$C$7</f>
        <v>1903.9999999999998</v>
      </c>
      <c r="E7">
        <v>170</v>
      </c>
      <c r="F7">
        <f>$B$7*$E$7</f>
        <v>1903.9999999999998</v>
      </c>
    </row>
    <row r="8" spans="1:6">
      <c r="A8" s="2" t="s">
        <v>17</v>
      </c>
      <c r="B8" s="6">
        <v>12.9</v>
      </c>
      <c r="C8">
        <v>85</v>
      </c>
      <c r="D8">
        <f>$B$8*$C$8</f>
        <v>1096.5</v>
      </c>
      <c r="E8">
        <v>85</v>
      </c>
      <c r="F8">
        <f>$B$8*$E$8</f>
        <v>1096.5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60</v>
      </c>
      <c r="D11">
        <f>$B$11*$C$11</f>
        <v>672</v>
      </c>
      <c r="E11">
        <v>60</v>
      </c>
      <c r="F11">
        <f>$B$11*$E$11</f>
        <v>672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3672.5</v>
      </c>
      <c r="E13" s="1" t="s">
        <v>23</v>
      </c>
      <c r="F13">
        <f>SUM(F4:F12)</f>
        <v>3672.5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0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7" spans="1:4">
      <c r="A27" t="s">
        <v>74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3300</v>
      </c>
    </row>
    <row r="30" spans="1:4" ht="45">
      <c r="A30" s="1" t="s">
        <v>42</v>
      </c>
      <c r="B30">
        <f>F13/B28</f>
        <v>0.95638020833333337</v>
      </c>
      <c r="C30" s="1" t="s">
        <v>43</v>
      </c>
      <c r="D30">
        <f>F13/D28</f>
        <v>1.1128787878787878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37</v>
      </c>
      <c r="B36" s="1" t="s">
        <v>47</v>
      </c>
      <c r="C36">
        <v>1</v>
      </c>
    </row>
    <row r="37" spans="1:4">
      <c r="A37" s="1" t="s">
        <v>36</v>
      </c>
      <c r="B37" s="1" t="s">
        <v>67</v>
      </c>
      <c r="C37">
        <v>1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6" sqref="F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91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240</v>
      </c>
      <c r="D7">
        <f>$B$7*$C$7</f>
        <v>2688</v>
      </c>
      <c r="E7">
        <v>240</v>
      </c>
      <c r="F7">
        <f>$B$7*$E$7</f>
        <v>2688</v>
      </c>
    </row>
    <row r="8" spans="1:6">
      <c r="A8" s="2" t="s">
        <v>17</v>
      </c>
      <c r="B8" s="6">
        <v>12.9</v>
      </c>
      <c r="C8">
        <v>45</v>
      </c>
      <c r="D8">
        <f>$B$8*$C$8</f>
        <v>580.5</v>
      </c>
      <c r="E8">
        <v>45</v>
      </c>
      <c r="F8">
        <f>$B$8*$E$8</f>
        <v>580.5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35</v>
      </c>
      <c r="D12">
        <f>$B$12*$C$12</f>
        <v>434</v>
      </c>
      <c r="E12">
        <v>35</v>
      </c>
      <c r="F12">
        <f>$B$12*$E$12</f>
        <v>434</v>
      </c>
    </row>
    <row r="13" spans="1:6" ht="60">
      <c r="B13" s="1" t="s">
        <v>22</v>
      </c>
      <c r="C13" s="1"/>
      <c r="D13">
        <f>SUM(D4:D12)</f>
        <v>3702.5</v>
      </c>
      <c r="E13" s="1" t="s">
        <v>23</v>
      </c>
      <c r="F13">
        <f>SUM(F4:F12)</f>
        <v>3702.5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0</v>
      </c>
    </row>
    <row r="24" spans="1:4">
      <c r="A24" t="s">
        <v>36</v>
      </c>
      <c r="B24">
        <v>8</v>
      </c>
      <c r="D24">
        <v>7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8.5</v>
      </c>
    </row>
    <row r="27" spans="1:4">
      <c r="A27" t="s">
        <v>74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3270</v>
      </c>
    </row>
    <row r="30" spans="1:4" ht="45">
      <c r="A30" s="1" t="s">
        <v>42</v>
      </c>
      <c r="B30">
        <f>F13/B28</f>
        <v>0.96419270833333337</v>
      </c>
      <c r="C30" s="1" t="s">
        <v>43</v>
      </c>
      <c r="D30">
        <f>F13/D28</f>
        <v>1.132262996941896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36</v>
      </c>
      <c r="B36" s="1" t="s">
        <v>67</v>
      </c>
      <c r="C36">
        <v>2</v>
      </c>
    </row>
    <row r="37" spans="1:4">
      <c r="A37" s="1" t="s">
        <v>37</v>
      </c>
      <c r="B37" s="1" t="s">
        <v>47</v>
      </c>
      <c r="C37">
        <v>1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F46"/>
  <sheetViews>
    <sheetView topLeftCell="A28" workbookViewId="0">
      <selection activeCell="H4" sqref="H4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92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120</v>
      </c>
      <c r="D9">
        <f>$B$9*$C$9</f>
        <v>1344</v>
      </c>
      <c r="E9">
        <v>120</v>
      </c>
      <c r="F9">
        <f>$B$9*$E$9</f>
        <v>1344</v>
      </c>
    </row>
    <row r="10" spans="1:6">
      <c r="A10" s="2" t="s">
        <v>19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3625</v>
      </c>
      <c r="E13" s="1" t="s">
        <v>23</v>
      </c>
      <c r="F13">
        <f>SUM(F4:F12)</f>
        <v>3625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1.5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74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3450</v>
      </c>
    </row>
    <row r="30" spans="1:4" ht="45">
      <c r="A30" s="1" t="s">
        <v>42</v>
      </c>
      <c r="B30">
        <f>F13/B28</f>
        <v>0.94401041666666663</v>
      </c>
      <c r="C30" s="1" t="s">
        <v>43</v>
      </c>
      <c r="D30">
        <f>F13/D28</f>
        <v>1.0507246376811594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36</v>
      </c>
      <c r="B36" s="1" t="s">
        <v>67</v>
      </c>
      <c r="C36">
        <v>2</v>
      </c>
    </row>
    <row r="37" spans="1:4">
      <c r="A37" s="1" t="s">
        <v>35</v>
      </c>
      <c r="B37" s="1" t="s">
        <v>46</v>
      </c>
      <c r="C37">
        <v>1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F46"/>
  <sheetViews>
    <sheetView tabSelected="1" topLeftCell="A24" workbookViewId="0">
      <selection activeCell="G37" sqref="G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120</v>
      </c>
      <c r="D9">
        <f>$B$9*$C$9</f>
        <v>1344</v>
      </c>
      <c r="E9">
        <v>120</v>
      </c>
      <c r="F9">
        <f>$B$9*$E$9</f>
        <v>1344</v>
      </c>
    </row>
    <row r="10" spans="1:6">
      <c r="A10" s="2" t="s">
        <v>19</v>
      </c>
      <c r="B10" s="6">
        <v>12.9</v>
      </c>
      <c r="C10">
        <v>85</v>
      </c>
      <c r="D10">
        <f>$B$10*$C$10</f>
        <v>1096.5</v>
      </c>
      <c r="E10">
        <v>85</v>
      </c>
      <c r="F10">
        <f>$B$10*$E$10</f>
        <v>1096.5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3560.5</v>
      </c>
      <c r="E13" s="1" t="s">
        <v>23</v>
      </c>
      <c r="F13">
        <f>SUM(F4:F12)</f>
        <v>3560.5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3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5</v>
      </c>
    </row>
    <row r="27" spans="1:4">
      <c r="A27" t="s">
        <v>74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3300</v>
      </c>
    </row>
    <row r="30" spans="1:4" ht="45">
      <c r="A30" s="1" t="s">
        <v>42</v>
      </c>
      <c r="B30">
        <f>F13/B28</f>
        <v>0.9272135416666667</v>
      </c>
      <c r="C30" s="1" t="s">
        <v>43</v>
      </c>
      <c r="D30">
        <f>F13/D28</f>
        <v>1.0789393939393939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46</v>
      </c>
      <c r="C36">
        <v>1</v>
      </c>
    </row>
    <row r="37" spans="1:4" ht="30">
      <c r="A37" s="1" t="s">
        <v>49</v>
      </c>
      <c r="B37" s="1" t="s">
        <v>50</v>
      </c>
      <c r="C37">
        <v>3</v>
      </c>
    </row>
    <row r="38" spans="1:4">
      <c r="A38" t="s">
        <v>36</v>
      </c>
      <c r="B38" s="1" t="s">
        <v>67</v>
      </c>
      <c r="C38">
        <v>2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28.04.2023           </vt:lpstr>
      <vt:lpstr>27.04.2023           </vt:lpstr>
      <vt:lpstr>26.04.2023           </vt:lpstr>
      <vt:lpstr>25.04.2023           </vt:lpstr>
      <vt:lpstr>24.04.2023          </vt:lpstr>
      <vt:lpstr>21.04.2023           </vt:lpstr>
      <vt:lpstr>20.04.2023           </vt:lpstr>
      <vt:lpstr>19.04.2023           </vt:lpstr>
      <vt:lpstr>18.04.2023           </vt:lpstr>
      <vt:lpstr>17.04.2023           </vt:lpstr>
      <vt:lpstr>14.04.2023          </vt:lpstr>
      <vt:lpstr>13.04.2023          </vt:lpstr>
      <vt:lpstr>12.04.2023                 </vt:lpstr>
      <vt:lpstr>11.04.2023                  </vt:lpstr>
      <vt:lpstr>10.04.2023                  </vt:lpstr>
      <vt:lpstr>07.04.2023                 </vt:lpstr>
      <vt:lpstr>06.04.2023                 </vt:lpstr>
      <vt:lpstr>05.04.2023                  </vt:lpstr>
      <vt:lpstr>04.04.2023                  </vt:lpstr>
      <vt:lpstr>03.04.2023             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2022-04-08T07:16:56Z</dcterms:created>
  <dcterms:modified xsi:type="dcterms:W3CDTF">2023-05-11T13:53:14Z</dcterms:modified>
  <cp:category/>
  <cp:contentStatus/>
</cp:coreProperties>
</file>